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rassociates.sharepoint.com/Shared Documents/Projects/Corr Spatial Team Folder/Grange Hardware/Baldoyle LRD/Stage 3 LRD Application 2023/2. Architecture/1 Reports/2. Housing Quality Assessment/"/>
    </mc:Choice>
  </mc:AlternateContent>
  <xr:revisionPtr revIDLastSave="1804" documentId="8_{99C98C1C-8A9F-4675-9031-16F9C386C5C5}" xr6:coauthVersionLast="47" xr6:coauthVersionMax="47" xr10:uidLastSave="{0324F11A-A8AB-4E2F-84CE-F0BD2089A920}"/>
  <bookViews>
    <workbookView xWindow="-98" yWindow="-98" windowWidth="21795" windowHeight="13875" activeTab="1" xr2:uid="{00000000-000D-0000-FFFF-FFFF00000000}"/>
  </bookViews>
  <sheets>
    <sheet name="OVERALL" sheetId="1" r:id="rId1"/>
    <sheet name="HA" sheetId="2" r:id="rId2"/>
  </sheets>
  <definedNames>
    <definedName name="_xlnm.Print_Area" localSheetId="1">HA!$A$1:$Q$140</definedName>
    <definedName name="_xlnm.Print_Area" localSheetId="0">OVERALL!$A$1:$R$28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8" i="2" l="1"/>
  <c r="L63" i="2"/>
  <c r="L40" i="2"/>
  <c r="N139" i="2"/>
  <c r="L139" i="2"/>
  <c r="N138" i="2"/>
  <c r="L138" i="2"/>
  <c r="L135" i="2"/>
  <c r="L129" i="2"/>
  <c r="L128" i="2"/>
  <c r="L64" i="2"/>
  <c r="L61" i="2"/>
  <c r="L60" i="2"/>
  <c r="L58" i="2"/>
  <c r="L49" i="2"/>
  <c r="L48" i="2"/>
  <c r="L47" i="2"/>
  <c r="L46" i="2"/>
  <c r="L41" i="2"/>
  <c r="L38" i="2"/>
  <c r="L37" i="2"/>
  <c r="L35" i="2"/>
  <c r="L33" i="2"/>
  <c r="L32" i="2"/>
  <c r="L31" i="2"/>
  <c r="L30" i="2"/>
  <c r="L27" i="2"/>
  <c r="L26" i="2"/>
  <c r="L24" i="2"/>
  <c r="L22" i="2"/>
  <c r="L21" i="2"/>
  <c r="L20" i="2"/>
  <c r="L19" i="2"/>
  <c r="L16" i="2"/>
  <c r="L15" i="2"/>
  <c r="L13" i="2"/>
  <c r="L10" i="2"/>
  <c r="L11" i="2"/>
  <c r="L8" i="2"/>
  <c r="L9" i="2"/>
  <c r="E24" i="1"/>
  <c r="N16" i="1"/>
  <c r="F16" i="1"/>
  <c r="G16" i="1"/>
  <c r="H16" i="1"/>
  <c r="I16" i="1"/>
  <c r="J16" i="1"/>
  <c r="E6" i="1"/>
  <c r="O6" i="1" s="1"/>
  <c r="E7" i="1"/>
  <c r="O7" i="1" s="1"/>
  <c r="E8" i="1"/>
  <c r="O8" i="1" s="1"/>
  <c r="E9" i="1"/>
  <c r="O9" i="1" s="1"/>
  <c r="E10" i="1"/>
  <c r="O10" i="1" s="1"/>
  <c r="E11" i="1"/>
  <c r="O11" i="1" s="1"/>
  <c r="E12" i="1"/>
  <c r="O12" i="1" s="1"/>
  <c r="E13" i="1"/>
  <c r="O13" i="1" s="1"/>
  <c r="E14" i="1"/>
  <c r="O14" i="1" s="1"/>
  <c r="E15" i="1"/>
  <c r="O15" i="1" s="1"/>
  <c r="E5" i="1"/>
  <c r="O5" i="1" s="1"/>
  <c r="E4" i="1"/>
  <c r="O4" i="1" s="1"/>
  <c r="E20" i="1" l="1"/>
  <c r="E16" i="1"/>
  <c r="H22" i="1" s="1"/>
  <c r="E23" i="1" l="1"/>
  <c r="E22" i="1"/>
  <c r="E21" i="1"/>
  <c r="O16" i="1"/>
  <c r="E17" i="1"/>
  <c r="H21" i="1"/>
  <c r="E19" i="1"/>
  <c r="I17" i="1"/>
  <c r="J17" i="1"/>
  <c r="F17" i="1"/>
  <c r="G17" i="1"/>
  <c r="H17" i="1"/>
</calcChain>
</file>

<file path=xl/sharedStrings.xml><?xml version="1.0" encoding="utf-8"?>
<sst xmlns="http://schemas.openxmlformats.org/spreadsheetml/2006/main" count="288" uniqueCount="92">
  <si>
    <t>LRD Baldoyle</t>
  </si>
  <si>
    <t>GF</t>
  </si>
  <si>
    <t>1st Floor</t>
  </si>
  <si>
    <t>2nd Floor</t>
  </si>
  <si>
    <t>3rd Floor</t>
  </si>
  <si>
    <t>4th Floor</t>
  </si>
  <si>
    <t>5th Floor</t>
  </si>
  <si>
    <t>6th Floor</t>
  </si>
  <si>
    <t>7th Floor</t>
  </si>
  <si>
    <t>8th Floor</t>
  </si>
  <si>
    <t>9th Floor</t>
  </si>
  <si>
    <t>10th Floor</t>
  </si>
  <si>
    <t>11th Floor</t>
  </si>
  <si>
    <t>No. of Rooms</t>
  </si>
  <si>
    <t>Studio</t>
  </si>
  <si>
    <t>1 bed</t>
  </si>
  <si>
    <t>2 Bed</t>
  </si>
  <si>
    <t>3 Bed</t>
  </si>
  <si>
    <t>Total</t>
  </si>
  <si>
    <t>Open Green Space</t>
  </si>
  <si>
    <t>Gym</t>
  </si>
  <si>
    <t>Creche</t>
  </si>
  <si>
    <t>Café</t>
  </si>
  <si>
    <t>Multipurpose</t>
  </si>
  <si>
    <t>Lounge</t>
  </si>
  <si>
    <t>Floor Area (m2)</t>
  </si>
  <si>
    <t>Green Terrace Area (m2)</t>
  </si>
  <si>
    <t>u/ha</t>
  </si>
  <si>
    <t>sqm</t>
  </si>
  <si>
    <t>Floor</t>
  </si>
  <si>
    <t>%</t>
  </si>
  <si>
    <t>No. of Dual- aspect units</t>
  </si>
  <si>
    <t>No. of Students</t>
  </si>
  <si>
    <t>No. of Teachers</t>
  </si>
  <si>
    <t>Playground</t>
  </si>
  <si>
    <t>Parking</t>
  </si>
  <si>
    <t>Car</t>
  </si>
  <si>
    <t>Bike</t>
  </si>
  <si>
    <t>Underground</t>
  </si>
  <si>
    <t>Surface/Visitor</t>
  </si>
  <si>
    <t>4 Bed Penthouse</t>
  </si>
  <si>
    <t>117.1 sqm</t>
  </si>
  <si>
    <t>Basement</t>
  </si>
  <si>
    <t>FFL</t>
  </si>
  <si>
    <t>GL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</si>
  <si>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</si>
  <si>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</si>
  <si>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</si>
  <si>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</si>
  <si>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</si>
  <si>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</si>
  <si>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</si>
  <si>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</si>
  <si>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</si>
  <si>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</si>
  <si>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</si>
  <si>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</si>
  <si>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Unit no.</t>
  </si>
  <si>
    <t>Floor Area</t>
  </si>
  <si>
    <t>Required</t>
  </si>
  <si>
    <t>Provided</t>
  </si>
  <si>
    <t>No. of Bedrooms</t>
  </si>
  <si>
    <t>No. of Bedspaces</t>
  </si>
  <si>
    <t>Aggregrate Living  Area (sqm)</t>
  </si>
  <si>
    <t>Living Room Width (m)</t>
  </si>
  <si>
    <t>Aggregate Bedroom Area (sqm)</t>
  </si>
  <si>
    <t>Storage Area (sqm)</t>
  </si>
  <si>
    <t>Private Open Space</t>
  </si>
  <si>
    <t>Orientation</t>
  </si>
  <si>
    <t xml:space="preserve"> PROPOSED LRD APPLICATION @ GRANGE ROAD, DUBLIN 13</t>
  </si>
  <si>
    <t>22039 - HOUSING QUALITY ASSESSMENT (1/3)</t>
  </si>
  <si>
    <t>22039 - HOUSING QUALITY ASSESSMENT (2/3)</t>
  </si>
  <si>
    <t>22039 - HOUSING QUALITY ASSESSMENT (3/3)</t>
  </si>
  <si>
    <t>North, West</t>
  </si>
  <si>
    <t>North, East</t>
  </si>
  <si>
    <t xml:space="preserve">West </t>
  </si>
  <si>
    <t>East</t>
  </si>
  <si>
    <t>South, West</t>
  </si>
  <si>
    <t>South, East</t>
  </si>
  <si>
    <t xml:space="preserve">South </t>
  </si>
  <si>
    <t>South</t>
  </si>
  <si>
    <t>Northwest</t>
  </si>
  <si>
    <t>North</t>
  </si>
  <si>
    <t xml:space="preserve">North, East </t>
  </si>
  <si>
    <t>(Balcony)</t>
  </si>
  <si>
    <t xml:space="preserve">South, East </t>
  </si>
  <si>
    <t>East, South, West</t>
  </si>
  <si>
    <t>The apartments are designed to meet and exceed current standards and comply with Sustainable Urban Housing: Design Standards for New Apartments</t>
  </si>
  <si>
    <t>SITE AREA = 1.12 Acre</t>
  </si>
  <si>
    <t>FAR =</t>
  </si>
  <si>
    <t>Density =</t>
  </si>
  <si>
    <t>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</si>
</sst>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mbria"/>
      <family val="1"/>
    </font>
    <font>
      <i/>
      <sz val="10"/>
      <color theme="1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11"/>
      <color rgb="FF000000"/>
      <name val="Calibri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E2EFDA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499984740745262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0" fontId="0" fillId="5" borderId="1" xfId="1" applyNumberFormat="1" applyFont="1" applyFill="1" applyBorder="1"/>
    <xf numFmtId="164" fontId="0" fillId="5" borderId="1" xfId="1" applyNumberFormat="1" applyFont="1" applyFill="1" applyBorder="1"/>
    <xf numFmtId="0" fontId="0" fillId="5" borderId="3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9" fontId="0" fillId="0" borderId="1" xfId="1" applyFont="1" applyBorder="1" applyAlignment="1">
      <alignment horizontal="center"/>
    </xf>
    <xf numFmtId="9" fontId="0" fillId="2" borderId="1" xfId="1" applyFont="1" applyFill="1" applyBorder="1" applyAlignment="1">
      <alignment horizontal="center"/>
    </xf>
    <xf numFmtId="9" fontId="0" fillId="4" borderId="1" xfId="1" applyFont="1" applyFill="1" applyBorder="1" applyAlignment="1">
      <alignment horizontal="center"/>
    </xf>
    <xf numFmtId="164" fontId="0" fillId="4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10" fontId="0" fillId="0" borderId="0" xfId="1" applyNumberFormat="1" applyFont="1"/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8" borderId="1" xfId="0" applyFill="1" applyBorder="1"/>
    <xf numFmtId="0" fontId="3" fillId="0" borderId="0" xfId="0" applyFont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2" fontId="0" fillId="0" borderId="6" xfId="0" applyNumberFormat="1" applyBorder="1"/>
    <xf numFmtId="0" fontId="0" fillId="0" borderId="7" xfId="0" applyBorder="1"/>
    <xf numFmtId="2" fontId="0" fillId="0" borderId="2" xfId="0" applyNumberFormat="1" applyBorder="1"/>
    <xf numFmtId="0" fontId="0" fillId="0" borderId="9" xfId="0" applyBorder="1"/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4" borderId="10" xfId="0" applyFont="1" applyFill="1" applyBorder="1" applyAlignment="1">
      <alignment horizontal="center" vertical="center" wrapText="1"/>
    </xf>
    <xf numFmtId="0" fontId="3" fillId="8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10" borderId="13" xfId="0" applyFont="1" applyFill="1" applyBorder="1" applyAlignment="1">
      <alignment horizontal="center"/>
    </xf>
    <xf numFmtId="0" fontId="6" fillId="10" borderId="9" xfId="0" applyFont="1" applyFill="1" applyBorder="1" applyAlignment="1">
      <alignment horizontal="center"/>
    </xf>
    <xf numFmtId="0" fontId="6" fillId="11" borderId="4" xfId="0" applyFont="1" applyFill="1" applyBorder="1"/>
    <xf numFmtId="0" fontId="6" fillId="11" borderId="8" xfId="0" applyFont="1" applyFill="1" applyBorder="1"/>
    <xf numFmtId="0" fontId="6" fillId="0" borderId="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9"/>
  <sheetViews>
    <sheetView zoomScale="70" zoomScaleNormal="70" workbookViewId="0">
      <selection sqref="A1:R28"/>
    </sheetView>
  </sheetViews>
  <sheetFormatPr defaultRowHeight="14.25" x14ac:dyDescent="0.45"/>
  <cols>
    <col min="2" max="2" width="19" customWidth="1"/>
    <col min="3" max="3" width="14.53125" customWidth="1"/>
    <col min="4" max="4" width="14.796875" customWidth="1"/>
    <col min="5" max="5" width="12.46484375" customWidth="1"/>
    <col min="8" max="8" width="9.53125" bestFit="1" customWidth="1"/>
    <col min="10" max="10" width="10.1328125" customWidth="1"/>
    <col min="13" max="13" width="13.46484375" customWidth="1"/>
    <col min="14" max="14" width="15.33203125" customWidth="1"/>
    <col min="15" max="15" width="9.6640625" customWidth="1"/>
  </cols>
  <sheetData>
    <row r="1" spans="2:18" ht="28.8" customHeight="1" x14ac:dyDescent="0.45">
      <c r="B1" s="37" t="s">
        <v>0</v>
      </c>
      <c r="C1" s="37"/>
      <c r="D1" s="37"/>
      <c r="E1" s="37"/>
      <c r="F1" s="37"/>
      <c r="G1" s="37"/>
      <c r="H1" s="37"/>
      <c r="I1" s="37"/>
      <c r="J1" s="37"/>
    </row>
    <row r="2" spans="2:18" ht="29.45" customHeight="1" x14ac:dyDescent="0.45">
      <c r="B2" s="8" t="s">
        <v>29</v>
      </c>
      <c r="C2" s="8" t="s">
        <v>25</v>
      </c>
      <c r="D2" s="9" t="s">
        <v>26</v>
      </c>
      <c r="E2" s="8" t="s">
        <v>13</v>
      </c>
      <c r="F2" s="8" t="s">
        <v>14</v>
      </c>
      <c r="G2" s="8" t="s">
        <v>15</v>
      </c>
      <c r="H2" s="8" t="s">
        <v>16</v>
      </c>
      <c r="I2" s="8" t="s">
        <v>17</v>
      </c>
      <c r="J2" s="9" t="s">
        <v>40</v>
      </c>
      <c r="M2" s="8" t="s">
        <v>29</v>
      </c>
      <c r="N2" s="9" t="s">
        <v>31</v>
      </c>
      <c r="O2" s="9" t="s">
        <v>30</v>
      </c>
      <c r="Q2" s="18" t="s">
        <v>29</v>
      </c>
      <c r="R2" s="19" t="s">
        <v>43</v>
      </c>
    </row>
    <row r="3" spans="2:18" ht="14.45" customHeight="1" x14ac:dyDescent="0.45">
      <c r="B3" s="2" t="s">
        <v>42</v>
      </c>
      <c r="C3" s="44">
        <v>2466.2800000000002</v>
      </c>
      <c r="D3" s="45"/>
      <c r="E3" s="2"/>
      <c r="F3" s="2"/>
      <c r="G3" s="2"/>
      <c r="H3" s="2"/>
      <c r="I3" s="2"/>
      <c r="J3" s="14"/>
      <c r="M3" s="2"/>
      <c r="N3" s="14"/>
      <c r="O3" s="14"/>
      <c r="Q3" s="16" t="s">
        <v>44</v>
      </c>
      <c r="R3" s="17">
        <v>8.5</v>
      </c>
    </row>
    <row r="4" spans="2:18" x14ac:dyDescent="0.45">
      <c r="B4" s="2" t="s">
        <v>1</v>
      </c>
      <c r="C4" s="46">
        <v>1454.1</v>
      </c>
      <c r="D4" s="47" t="s">
        <v>91</v>
      </c>
      <c r="E4" s="2">
        <f>SUM(F4:J4)</f>
        <v>11</v>
      </c>
      <c r="F4" s="2">
        <v>1</v>
      </c>
      <c r="G4" s="2">
        <v>1</v>
      </c>
      <c r="H4" s="2">
        <v>8</v>
      </c>
      <c r="I4" s="2">
        <v>1</v>
      </c>
      <c r="J4" s="2">
        <v>0</v>
      </c>
      <c r="M4" s="2" t="s">
        <v>1</v>
      </c>
      <c r="N4" s="53">
        <v>5</v>
      </c>
      <c r="O4" s="10">
        <f>N4/E4</f>
        <v>0.45454545454545453</v>
      </c>
      <c r="Q4" s="16" t="s">
        <v>42</v>
      </c>
      <c r="R4" s="17">
        <v>5.2</v>
      </c>
    </row>
    <row r="5" spans="2:18" x14ac:dyDescent="0.45">
      <c r="B5" s="2" t="s">
        <v>2</v>
      </c>
      <c r="C5" s="46">
        <v>1454.1</v>
      </c>
      <c r="D5" s="48" t="s">
        <v>91</v>
      </c>
      <c r="E5" s="2">
        <f>SUM(F5:J5)</f>
        <v>11</v>
      </c>
      <c r="F5" s="2">
        <v>1</v>
      </c>
      <c r="G5" s="2">
        <v>1</v>
      </c>
      <c r="H5" s="2">
        <v>8</v>
      </c>
      <c r="I5" s="2">
        <v>1</v>
      </c>
      <c r="J5" s="2">
        <v>0</v>
      </c>
      <c r="M5" s="2" t="s">
        <v>2</v>
      </c>
      <c r="N5" s="46">
        <v>5</v>
      </c>
      <c r="O5" s="10">
        <f t="shared" ref="O5:O15" si="0">N5/E5</f>
        <v>0.45454545454545453</v>
      </c>
      <c r="Q5" s="16" t="s">
        <v>1</v>
      </c>
      <c r="R5" s="17">
        <v>8.65</v>
      </c>
    </row>
    <row r="6" spans="2:18" x14ac:dyDescent="0.45">
      <c r="B6" s="2" t="s">
        <v>3</v>
      </c>
      <c r="C6" s="46">
        <v>1553.23</v>
      </c>
      <c r="D6" s="48" t="s">
        <v>91</v>
      </c>
      <c r="E6" s="2">
        <f t="shared" ref="E6:E15" si="1">SUM(F6:J6)</f>
        <v>16</v>
      </c>
      <c r="F6" s="2">
        <v>2</v>
      </c>
      <c r="G6" s="2">
        <v>2</v>
      </c>
      <c r="H6" s="2">
        <v>11</v>
      </c>
      <c r="I6" s="2">
        <v>1</v>
      </c>
      <c r="J6" s="2">
        <v>0</v>
      </c>
      <c r="M6" s="2" t="s">
        <v>3</v>
      </c>
      <c r="N6" s="46">
        <v>7</v>
      </c>
      <c r="O6" s="10">
        <f t="shared" si="0"/>
        <v>0.4375</v>
      </c>
      <c r="Q6" s="16" t="s">
        <v>45</v>
      </c>
      <c r="R6" s="17">
        <v>11.65</v>
      </c>
    </row>
    <row r="7" spans="2:18" x14ac:dyDescent="0.45">
      <c r="B7" s="2" t="s">
        <v>4</v>
      </c>
      <c r="C7" s="46">
        <v>1553.23</v>
      </c>
      <c r="D7" s="48" t="s">
        <v>91</v>
      </c>
      <c r="E7" s="2">
        <f t="shared" si="1"/>
        <v>16</v>
      </c>
      <c r="F7" s="2">
        <v>2</v>
      </c>
      <c r="G7" s="2">
        <v>2</v>
      </c>
      <c r="H7" s="2">
        <v>11</v>
      </c>
      <c r="I7" s="2">
        <v>1</v>
      </c>
      <c r="J7" s="2">
        <v>0</v>
      </c>
      <c r="M7" s="2" t="s">
        <v>4</v>
      </c>
      <c r="N7" s="46">
        <v>7</v>
      </c>
      <c r="O7" s="10">
        <f t="shared" si="0"/>
        <v>0.4375</v>
      </c>
      <c r="Q7" s="16" t="s">
        <v>46</v>
      </c>
      <c r="R7" s="17">
        <v>14.35</v>
      </c>
    </row>
    <row r="8" spans="2:18" x14ac:dyDescent="0.45">
      <c r="B8" s="2" t="s">
        <v>5</v>
      </c>
      <c r="C8" s="46">
        <v>1443.51</v>
      </c>
      <c r="D8" s="48">
        <v>123.8</v>
      </c>
      <c r="E8" s="2">
        <f t="shared" si="1"/>
        <v>15</v>
      </c>
      <c r="F8" s="2">
        <v>2</v>
      </c>
      <c r="G8" s="2">
        <v>2</v>
      </c>
      <c r="H8" s="2">
        <v>11</v>
      </c>
      <c r="I8" s="2">
        <v>0</v>
      </c>
      <c r="J8" s="2">
        <v>0</v>
      </c>
      <c r="M8" s="2" t="s">
        <v>5</v>
      </c>
      <c r="N8" s="46">
        <v>6</v>
      </c>
      <c r="O8" s="10">
        <f t="shared" si="0"/>
        <v>0.4</v>
      </c>
      <c r="Q8" s="16" t="s">
        <v>47</v>
      </c>
      <c r="R8" s="17">
        <v>17.05</v>
      </c>
    </row>
    <row r="9" spans="2:18" x14ac:dyDescent="0.45">
      <c r="B9" s="2" t="s">
        <v>6</v>
      </c>
      <c r="C9" s="46">
        <v>1292.96</v>
      </c>
      <c r="D9" s="48">
        <v>54.7</v>
      </c>
      <c r="E9" s="2">
        <f t="shared" si="1"/>
        <v>13</v>
      </c>
      <c r="F9" s="2">
        <v>2</v>
      </c>
      <c r="G9" s="2">
        <v>2</v>
      </c>
      <c r="H9" s="2">
        <v>8</v>
      </c>
      <c r="I9" s="2">
        <v>1</v>
      </c>
      <c r="J9" s="2">
        <v>0</v>
      </c>
      <c r="M9" s="2" t="s">
        <v>6</v>
      </c>
      <c r="N9" s="46">
        <v>6</v>
      </c>
      <c r="O9" s="10">
        <f t="shared" si="0"/>
        <v>0.46153846153846156</v>
      </c>
      <c r="Q9" s="16" t="s">
        <v>48</v>
      </c>
      <c r="R9" s="17">
        <v>19.75</v>
      </c>
    </row>
    <row r="10" spans="2:18" x14ac:dyDescent="0.45">
      <c r="B10" s="2" t="s">
        <v>7</v>
      </c>
      <c r="C10" s="46">
        <v>1248.0899999999999</v>
      </c>
      <c r="D10" s="48">
        <v>55.1</v>
      </c>
      <c r="E10" s="2">
        <f t="shared" si="1"/>
        <v>12</v>
      </c>
      <c r="F10" s="2">
        <v>1</v>
      </c>
      <c r="G10" s="2">
        <v>2</v>
      </c>
      <c r="H10" s="2">
        <v>8</v>
      </c>
      <c r="I10" s="2">
        <v>1</v>
      </c>
      <c r="J10" s="2">
        <v>0</v>
      </c>
      <c r="M10" s="2" t="s">
        <v>7</v>
      </c>
      <c r="N10" s="46">
        <v>5</v>
      </c>
      <c r="O10" s="10">
        <f t="shared" si="0"/>
        <v>0.41666666666666669</v>
      </c>
      <c r="Q10" s="16" t="s">
        <v>49</v>
      </c>
      <c r="R10" s="17">
        <v>22.45</v>
      </c>
    </row>
    <row r="11" spans="2:18" x14ac:dyDescent="0.45">
      <c r="B11" s="2" t="s">
        <v>8</v>
      </c>
      <c r="C11" s="46">
        <v>893.63</v>
      </c>
      <c r="D11" s="48">
        <v>233.9</v>
      </c>
      <c r="E11" s="2">
        <f t="shared" si="1"/>
        <v>9</v>
      </c>
      <c r="F11" s="2">
        <v>1</v>
      </c>
      <c r="G11" s="2">
        <v>1</v>
      </c>
      <c r="H11" s="2">
        <v>6</v>
      </c>
      <c r="I11" s="2">
        <v>1</v>
      </c>
      <c r="J11" s="2">
        <v>0</v>
      </c>
      <c r="M11" s="2" t="s">
        <v>8</v>
      </c>
      <c r="N11" s="46">
        <v>5</v>
      </c>
      <c r="O11" s="10">
        <f t="shared" si="0"/>
        <v>0.55555555555555558</v>
      </c>
      <c r="Q11" s="16" t="s">
        <v>50</v>
      </c>
      <c r="R11" s="17">
        <v>25.15</v>
      </c>
    </row>
    <row r="12" spans="2:18" x14ac:dyDescent="0.45">
      <c r="B12" s="2" t="s">
        <v>9</v>
      </c>
      <c r="C12" s="46">
        <v>781.03</v>
      </c>
      <c r="D12" s="48">
        <v>160.30000000000001</v>
      </c>
      <c r="E12" s="2">
        <f t="shared" si="1"/>
        <v>8</v>
      </c>
      <c r="F12" s="2">
        <v>1</v>
      </c>
      <c r="G12" s="2">
        <v>3</v>
      </c>
      <c r="H12" s="2">
        <v>4</v>
      </c>
      <c r="I12" s="2">
        <v>0</v>
      </c>
      <c r="J12" s="2">
        <v>0</v>
      </c>
      <c r="M12" s="2" t="s">
        <v>9</v>
      </c>
      <c r="N12" s="46">
        <v>5</v>
      </c>
      <c r="O12" s="10">
        <f t="shared" si="0"/>
        <v>0.625</v>
      </c>
      <c r="Q12" s="16" t="s">
        <v>51</v>
      </c>
      <c r="R12" s="17">
        <v>27.85</v>
      </c>
    </row>
    <row r="13" spans="2:18" x14ac:dyDescent="0.45">
      <c r="B13" s="2" t="s">
        <v>10</v>
      </c>
      <c r="C13" s="46">
        <v>489.01</v>
      </c>
      <c r="D13" s="48">
        <v>165.7</v>
      </c>
      <c r="E13" s="2">
        <f t="shared" si="1"/>
        <v>5</v>
      </c>
      <c r="F13" s="2">
        <v>1</v>
      </c>
      <c r="G13" s="2">
        <v>2</v>
      </c>
      <c r="H13" s="2">
        <v>2</v>
      </c>
      <c r="I13" s="2">
        <v>0</v>
      </c>
      <c r="J13" s="2">
        <v>0</v>
      </c>
      <c r="M13" s="2" t="s">
        <v>10</v>
      </c>
      <c r="N13" s="46">
        <v>3</v>
      </c>
      <c r="O13" s="10">
        <f t="shared" si="0"/>
        <v>0.6</v>
      </c>
      <c r="Q13" s="16" t="s">
        <v>52</v>
      </c>
      <c r="R13" s="17">
        <v>30.55</v>
      </c>
    </row>
    <row r="14" spans="2:18" x14ac:dyDescent="0.45">
      <c r="B14" s="2" t="s">
        <v>11</v>
      </c>
      <c r="C14" s="46">
        <v>388.48</v>
      </c>
      <c r="D14" s="48">
        <v>67.2</v>
      </c>
      <c r="E14" s="2">
        <f t="shared" si="1"/>
        <v>3</v>
      </c>
      <c r="F14" s="2">
        <v>1</v>
      </c>
      <c r="G14" s="2">
        <v>0</v>
      </c>
      <c r="H14" s="2">
        <v>1</v>
      </c>
      <c r="I14" s="2">
        <v>0</v>
      </c>
      <c r="J14" s="2">
        <v>1</v>
      </c>
      <c r="M14" s="2" t="s">
        <v>11</v>
      </c>
      <c r="N14" s="46">
        <v>2</v>
      </c>
      <c r="O14" s="10">
        <f t="shared" si="0"/>
        <v>0.66666666666666663</v>
      </c>
      <c r="Q14" s="16" t="s">
        <v>53</v>
      </c>
      <c r="R14" s="17">
        <v>33.25</v>
      </c>
    </row>
    <row r="15" spans="2:18" x14ac:dyDescent="0.45">
      <c r="B15" s="2" t="s">
        <v>12</v>
      </c>
      <c r="C15" s="46">
        <v>216.46</v>
      </c>
      <c r="D15" s="48" t="s">
        <v>91</v>
      </c>
      <c r="E15" s="2">
        <f t="shared" si="1"/>
        <v>1</v>
      </c>
      <c r="F15" s="2">
        <v>0</v>
      </c>
      <c r="G15" s="2">
        <v>0</v>
      </c>
      <c r="H15" s="2">
        <v>0</v>
      </c>
      <c r="I15" s="2">
        <v>0</v>
      </c>
      <c r="J15" s="2">
        <v>1</v>
      </c>
      <c r="M15" s="2" t="s">
        <v>12</v>
      </c>
      <c r="N15" s="46">
        <v>1</v>
      </c>
      <c r="O15" s="10">
        <f t="shared" si="0"/>
        <v>1</v>
      </c>
      <c r="Q15" s="16" t="s">
        <v>54</v>
      </c>
      <c r="R15" s="17">
        <v>35.950000000000003</v>
      </c>
    </row>
    <row r="16" spans="2:18" x14ac:dyDescent="0.45">
      <c r="B16" s="3" t="s">
        <v>18</v>
      </c>
      <c r="C16" s="49">
        <v>15234.11</v>
      </c>
      <c r="D16" s="50">
        <v>860.7</v>
      </c>
      <c r="E16" s="3">
        <f t="shared" ref="D16:J16" si="2">SUM(E4:E15)</f>
        <v>120</v>
      </c>
      <c r="F16" s="3">
        <f t="shared" si="2"/>
        <v>15</v>
      </c>
      <c r="G16" s="3">
        <f t="shared" si="2"/>
        <v>18</v>
      </c>
      <c r="H16" s="3">
        <f t="shared" si="2"/>
        <v>78</v>
      </c>
      <c r="I16" s="3">
        <f t="shared" si="2"/>
        <v>7</v>
      </c>
      <c r="J16" s="3">
        <f t="shared" si="2"/>
        <v>2</v>
      </c>
      <c r="M16" s="3" t="s">
        <v>18</v>
      </c>
      <c r="N16" s="3">
        <f>SUM(N4:N15)</f>
        <v>57</v>
      </c>
      <c r="O16" s="11">
        <f>N16/E16</f>
        <v>0.47499999999999998</v>
      </c>
      <c r="Q16" s="16" t="s">
        <v>55</v>
      </c>
      <c r="R16" s="17">
        <v>38.65</v>
      </c>
    </row>
    <row r="17" spans="2:18" s="1" customFormat="1" x14ac:dyDescent="0.45">
      <c r="E17" s="12">
        <f>E16/E16</f>
        <v>1</v>
      </c>
      <c r="F17" s="13">
        <f>F16/E16</f>
        <v>0.125</v>
      </c>
      <c r="G17" s="13">
        <f>G16/E16</f>
        <v>0.15</v>
      </c>
      <c r="H17" s="13">
        <f>H16/E16</f>
        <v>0.65</v>
      </c>
      <c r="I17" s="13">
        <f>I16/E16</f>
        <v>5.8333333333333334E-2</v>
      </c>
      <c r="J17" s="13">
        <f>J16/E16</f>
        <v>1.6666666666666666E-2</v>
      </c>
      <c r="Q17" s="16" t="s">
        <v>56</v>
      </c>
      <c r="R17" s="17">
        <v>41.35</v>
      </c>
    </row>
    <row r="18" spans="2:18" s="1" customFormat="1" x14ac:dyDescent="0.45">
      <c r="E18"/>
      <c r="F18"/>
      <c r="G18"/>
      <c r="H18"/>
      <c r="I18"/>
      <c r="J18"/>
    </row>
    <row r="19" spans="2:18" x14ac:dyDescent="0.45">
      <c r="B19" s="4" t="s">
        <v>20</v>
      </c>
      <c r="C19" s="51">
        <v>273.2</v>
      </c>
      <c r="D19" s="7" t="s">
        <v>28</v>
      </c>
      <c r="E19" s="5">
        <f>C19/C16</f>
        <v>1.793344015502054E-2</v>
      </c>
      <c r="G19" s="38" t="s">
        <v>88</v>
      </c>
      <c r="H19" s="38"/>
      <c r="I19">
        <v>4533.2</v>
      </c>
      <c r="J19" t="s">
        <v>28</v>
      </c>
      <c r="M19" s="27" t="s">
        <v>21</v>
      </c>
      <c r="N19" s="21"/>
    </row>
    <row r="20" spans="2:18" x14ac:dyDescent="0.45">
      <c r="B20" s="4" t="s">
        <v>21</v>
      </c>
      <c r="C20" s="52">
        <v>156.6</v>
      </c>
      <c r="D20" s="7" t="s">
        <v>28</v>
      </c>
      <c r="E20" s="5">
        <f>C20/C16</f>
        <v>1.0279563427072536E-2</v>
      </c>
      <c r="M20" s="29" t="s">
        <v>32</v>
      </c>
      <c r="N20" s="26">
        <v>35</v>
      </c>
    </row>
    <row r="21" spans="2:18" x14ac:dyDescent="0.45">
      <c r="B21" s="4" t="s">
        <v>22</v>
      </c>
      <c r="C21" s="52">
        <v>70</v>
      </c>
      <c r="D21" s="7" t="s">
        <v>28</v>
      </c>
      <c r="E21" s="5">
        <f>C21/C16</f>
        <v>4.5949517234679278E-3</v>
      </c>
      <c r="G21" s="35" t="s">
        <v>89</v>
      </c>
      <c r="H21" s="31">
        <f>C16/I19</f>
        <v>3.3605642813023917</v>
      </c>
      <c r="I21" s="32"/>
      <c r="M21" s="29" t="s">
        <v>33</v>
      </c>
      <c r="N21" s="26">
        <v>6</v>
      </c>
    </row>
    <row r="22" spans="2:18" x14ac:dyDescent="0.45">
      <c r="B22" s="4" t="s">
        <v>24</v>
      </c>
      <c r="C22" s="52">
        <v>20</v>
      </c>
      <c r="D22" s="7" t="s">
        <v>28</v>
      </c>
      <c r="E22" s="5">
        <f>C22/C16</f>
        <v>1.3128433495622652E-3</v>
      </c>
      <c r="G22" s="36" t="s">
        <v>90</v>
      </c>
      <c r="H22" s="33">
        <f>E16/0.45</f>
        <v>266.66666666666669</v>
      </c>
      <c r="I22" s="34" t="s">
        <v>27</v>
      </c>
      <c r="M22" s="28" t="s">
        <v>35</v>
      </c>
      <c r="N22" s="20">
        <v>2</v>
      </c>
    </row>
    <row r="23" spans="2:18" x14ac:dyDescent="0.45">
      <c r="B23" s="4" t="s">
        <v>23</v>
      </c>
      <c r="C23" s="52">
        <v>48</v>
      </c>
      <c r="D23" s="7" t="s">
        <v>28</v>
      </c>
      <c r="E23" s="5">
        <f>C23/C16</f>
        <v>3.1508240389494365E-3</v>
      </c>
      <c r="M23" s="20" t="s">
        <v>34</v>
      </c>
      <c r="N23" s="20" t="s">
        <v>41</v>
      </c>
    </row>
    <row r="24" spans="2:18" x14ac:dyDescent="0.45">
      <c r="B24" s="4" t="s">
        <v>19</v>
      </c>
      <c r="C24" s="52">
        <v>1877</v>
      </c>
      <c r="D24" s="7" t="s">
        <v>28</v>
      </c>
      <c r="E24" s="6">
        <f>C24/I19</f>
        <v>0.41405629577340514</v>
      </c>
    </row>
    <row r="26" spans="2:18" x14ac:dyDescent="0.45">
      <c r="B26" s="8" t="s">
        <v>35</v>
      </c>
      <c r="C26" s="8" t="s">
        <v>38</v>
      </c>
      <c r="D26" s="8" t="s">
        <v>39</v>
      </c>
    </row>
    <row r="27" spans="2:18" x14ac:dyDescent="0.45">
      <c r="B27" s="8" t="s">
        <v>36</v>
      </c>
      <c r="C27" s="8">
        <v>47</v>
      </c>
      <c r="D27" s="8">
        <v>2</v>
      </c>
    </row>
    <row r="28" spans="2:18" x14ac:dyDescent="0.45">
      <c r="B28" s="8" t="s">
        <v>37</v>
      </c>
      <c r="C28" s="8">
        <v>266</v>
      </c>
      <c r="D28" s="8">
        <v>60</v>
      </c>
    </row>
    <row r="29" spans="2:18" x14ac:dyDescent="0.45">
      <c r="G29" s="15"/>
    </row>
  </sheetData>
  <mergeCells count="2">
    <mergeCell ref="B1:J1"/>
    <mergeCell ref="G19:H19"/>
  </mergeCells>
  <phoneticPr fontId="2" type="noConversion"/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991F5-F0AC-41C2-9F7A-45AE5BFB7121}">
  <dimension ref="A1:R140"/>
  <sheetViews>
    <sheetView tabSelected="1" zoomScale="80" zoomScaleNormal="80" workbookViewId="0">
      <selection sqref="A1:Q140"/>
    </sheetView>
  </sheetViews>
  <sheetFormatPr defaultColWidth="8.86328125" defaultRowHeight="13.5" x14ac:dyDescent="0.45"/>
  <cols>
    <col min="1" max="4" width="8.86328125" style="22"/>
    <col min="5" max="5" width="10.33203125" style="22" customWidth="1"/>
    <col min="6" max="6" width="10.46484375" style="22" customWidth="1"/>
    <col min="7" max="16" width="8.86328125" style="22"/>
    <col min="17" max="17" width="11.796875" style="22" customWidth="1"/>
    <col min="18" max="16384" width="8.86328125" style="22"/>
  </cols>
  <sheetData>
    <row r="1" spans="2:18" ht="21.6" customHeight="1" x14ac:dyDescent="0.45">
      <c r="B1" s="40" t="s">
        <v>69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/>
    </row>
    <row r="2" spans="2:18" ht="16.25" customHeight="1" x14ac:dyDescent="0.45">
      <c r="B2" s="41" t="s">
        <v>70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/>
    </row>
    <row r="3" spans="2:18" ht="24.6" customHeight="1" x14ac:dyDescent="0.45">
      <c r="B3" s="42" t="s">
        <v>57</v>
      </c>
      <c r="C3" s="42" t="s">
        <v>58</v>
      </c>
      <c r="D3" s="42"/>
      <c r="E3" s="39" t="s">
        <v>61</v>
      </c>
      <c r="F3" s="39" t="s">
        <v>62</v>
      </c>
      <c r="G3" s="39" t="s">
        <v>63</v>
      </c>
      <c r="H3" s="39"/>
      <c r="I3" s="39" t="s">
        <v>64</v>
      </c>
      <c r="J3" s="39"/>
      <c r="K3" s="39" t="s">
        <v>65</v>
      </c>
      <c r="L3" s="39"/>
      <c r="M3" s="39" t="s">
        <v>66</v>
      </c>
      <c r="N3" s="39"/>
      <c r="O3" s="39" t="s">
        <v>67</v>
      </c>
      <c r="P3" s="39"/>
      <c r="Q3" s="23" t="s">
        <v>68</v>
      </c>
    </row>
    <row r="4" spans="2:18" ht="15.6" customHeight="1" x14ac:dyDescent="0.45">
      <c r="B4" s="42"/>
      <c r="C4" s="23" t="s">
        <v>59</v>
      </c>
      <c r="D4" s="23" t="s">
        <v>60</v>
      </c>
      <c r="E4" s="39"/>
      <c r="F4" s="39"/>
      <c r="G4" s="23" t="s">
        <v>59</v>
      </c>
      <c r="H4" s="23" t="s">
        <v>60</v>
      </c>
      <c r="I4" s="23" t="s">
        <v>59</v>
      </c>
      <c r="J4" s="23" t="s">
        <v>60</v>
      </c>
      <c r="K4" s="23" t="s">
        <v>59</v>
      </c>
      <c r="L4" s="23" t="s">
        <v>60</v>
      </c>
      <c r="M4" s="23" t="s">
        <v>59</v>
      </c>
      <c r="N4" s="23" t="s">
        <v>60</v>
      </c>
      <c r="O4" s="23" t="s">
        <v>59</v>
      </c>
      <c r="P4" s="23" t="s">
        <v>60</v>
      </c>
      <c r="Q4" s="23" t="s">
        <v>84</v>
      </c>
    </row>
    <row r="5" spans="2:18" x14ac:dyDescent="0.45"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2:18" x14ac:dyDescent="0.45">
      <c r="B6" s="24">
        <v>1</v>
      </c>
      <c r="C6" s="24">
        <v>90</v>
      </c>
      <c r="D6" s="24">
        <v>105</v>
      </c>
      <c r="E6" s="24">
        <v>3</v>
      </c>
      <c r="F6" s="24">
        <v>5</v>
      </c>
      <c r="G6" s="24">
        <v>34</v>
      </c>
      <c r="H6" s="24">
        <v>35.1</v>
      </c>
      <c r="I6" s="24">
        <v>3.8</v>
      </c>
      <c r="J6" s="24">
        <v>5.7</v>
      </c>
      <c r="K6" s="24">
        <v>31.5</v>
      </c>
      <c r="L6" s="24">
        <v>35</v>
      </c>
      <c r="M6" s="24">
        <v>9</v>
      </c>
      <c r="N6" s="24">
        <v>9.4</v>
      </c>
      <c r="O6" s="24">
        <v>9</v>
      </c>
      <c r="P6" s="24">
        <v>9.4</v>
      </c>
      <c r="Q6" s="24" t="s">
        <v>73</v>
      </c>
    </row>
    <row r="7" spans="2:18" x14ac:dyDescent="0.45">
      <c r="B7" s="24">
        <v>2</v>
      </c>
      <c r="C7" s="24">
        <v>63</v>
      </c>
      <c r="D7" s="24">
        <v>81</v>
      </c>
      <c r="E7" s="24">
        <v>2</v>
      </c>
      <c r="F7" s="24">
        <v>3</v>
      </c>
      <c r="G7" s="24">
        <v>28</v>
      </c>
      <c r="H7" s="24">
        <v>35.6</v>
      </c>
      <c r="I7" s="24">
        <v>3.6</v>
      </c>
      <c r="J7" s="24">
        <v>3.6</v>
      </c>
      <c r="K7" s="24">
        <v>20.100000000000001</v>
      </c>
      <c r="L7" s="24">
        <v>22.9</v>
      </c>
      <c r="M7" s="24">
        <v>5</v>
      </c>
      <c r="N7" s="24">
        <v>5.5</v>
      </c>
      <c r="O7" s="24">
        <v>6</v>
      </c>
      <c r="P7" s="24">
        <v>7.7</v>
      </c>
      <c r="Q7" s="24" t="s">
        <v>74</v>
      </c>
    </row>
    <row r="8" spans="2:18" x14ac:dyDescent="0.45">
      <c r="B8" s="24">
        <v>3</v>
      </c>
      <c r="C8" s="24">
        <v>73</v>
      </c>
      <c r="D8" s="24">
        <v>85</v>
      </c>
      <c r="E8" s="24">
        <v>2</v>
      </c>
      <c r="F8" s="24">
        <v>4</v>
      </c>
      <c r="G8" s="24">
        <v>30</v>
      </c>
      <c r="H8" s="24">
        <v>32.299999999999997</v>
      </c>
      <c r="I8" s="24">
        <v>3.6</v>
      </c>
      <c r="J8" s="24">
        <v>4.2</v>
      </c>
      <c r="K8" s="24">
        <v>24.4</v>
      </c>
      <c r="L8" s="24">
        <f>11.6+13</f>
        <v>24.6</v>
      </c>
      <c r="M8" s="24">
        <v>6</v>
      </c>
      <c r="N8" s="24">
        <v>7</v>
      </c>
      <c r="O8" s="24">
        <v>7</v>
      </c>
      <c r="P8" s="24">
        <v>8.3000000000000007</v>
      </c>
      <c r="Q8" s="24" t="s">
        <v>75</v>
      </c>
    </row>
    <row r="9" spans="2:18" x14ac:dyDescent="0.45">
      <c r="B9" s="24">
        <v>4</v>
      </c>
      <c r="C9" s="24">
        <v>73</v>
      </c>
      <c r="D9" s="24">
        <v>85</v>
      </c>
      <c r="E9" s="24">
        <v>2</v>
      </c>
      <c r="F9" s="24">
        <v>4</v>
      </c>
      <c r="G9" s="24">
        <v>30</v>
      </c>
      <c r="H9" s="24">
        <v>32.299999999999997</v>
      </c>
      <c r="I9" s="24">
        <v>3.6</v>
      </c>
      <c r="J9" s="24">
        <v>4.2</v>
      </c>
      <c r="K9" s="24">
        <v>24.4</v>
      </c>
      <c r="L9" s="24">
        <f>11.6+13</f>
        <v>24.6</v>
      </c>
      <c r="M9" s="24">
        <v>6</v>
      </c>
      <c r="N9" s="24">
        <v>7</v>
      </c>
      <c r="O9" s="24">
        <v>7</v>
      </c>
      <c r="P9" s="24">
        <v>8.3000000000000007</v>
      </c>
      <c r="Q9" s="24" t="s">
        <v>76</v>
      </c>
    </row>
    <row r="10" spans="2:18" x14ac:dyDescent="0.45">
      <c r="B10" s="24">
        <v>5</v>
      </c>
      <c r="C10" s="24">
        <v>73</v>
      </c>
      <c r="D10" s="24">
        <v>85</v>
      </c>
      <c r="E10" s="24">
        <v>2</v>
      </c>
      <c r="F10" s="24">
        <v>4</v>
      </c>
      <c r="G10" s="24">
        <v>30</v>
      </c>
      <c r="H10" s="24">
        <v>32.299999999999997</v>
      </c>
      <c r="I10" s="24">
        <v>3.6</v>
      </c>
      <c r="J10" s="24">
        <v>4.2</v>
      </c>
      <c r="K10" s="24">
        <v>24.4</v>
      </c>
      <c r="L10" s="24">
        <f t="shared" ref="L10:L13" si="0">11.6+13</f>
        <v>24.6</v>
      </c>
      <c r="M10" s="24">
        <v>6</v>
      </c>
      <c r="N10" s="24">
        <v>7</v>
      </c>
      <c r="O10" s="24">
        <v>7</v>
      </c>
      <c r="P10" s="24">
        <v>8.3000000000000007</v>
      </c>
      <c r="Q10" s="24" t="s">
        <v>75</v>
      </c>
    </row>
    <row r="11" spans="2:18" x14ac:dyDescent="0.45">
      <c r="B11" s="24">
        <v>6</v>
      </c>
      <c r="C11" s="24">
        <v>73</v>
      </c>
      <c r="D11" s="24">
        <v>85</v>
      </c>
      <c r="E11" s="24">
        <v>2</v>
      </c>
      <c r="F11" s="24">
        <v>4</v>
      </c>
      <c r="G11" s="24">
        <v>30</v>
      </c>
      <c r="H11" s="24">
        <v>32.299999999999997</v>
      </c>
      <c r="I11" s="24">
        <v>3.6</v>
      </c>
      <c r="J11" s="24">
        <v>4.2</v>
      </c>
      <c r="K11" s="24">
        <v>24.4</v>
      </c>
      <c r="L11" s="24">
        <f t="shared" si="0"/>
        <v>24.6</v>
      </c>
      <c r="M11" s="24">
        <v>6</v>
      </c>
      <c r="N11" s="24">
        <v>7</v>
      </c>
      <c r="O11" s="24">
        <v>7</v>
      </c>
      <c r="P11" s="24">
        <v>8.3000000000000007</v>
      </c>
      <c r="Q11" s="24" t="s">
        <v>76</v>
      </c>
    </row>
    <row r="12" spans="2:18" x14ac:dyDescent="0.45">
      <c r="B12" s="24">
        <v>7</v>
      </c>
      <c r="C12" s="24">
        <v>37</v>
      </c>
      <c r="D12" s="24">
        <v>47.5</v>
      </c>
      <c r="E12" s="24">
        <v>0</v>
      </c>
      <c r="F12" s="24">
        <v>1</v>
      </c>
      <c r="G12" s="24">
        <v>30</v>
      </c>
      <c r="H12" s="24">
        <v>38.299999999999997</v>
      </c>
      <c r="I12" s="24">
        <v>4</v>
      </c>
      <c r="J12" s="24">
        <v>5.7</v>
      </c>
      <c r="K12" s="24">
        <v>30</v>
      </c>
      <c r="L12" s="24">
        <v>36.1</v>
      </c>
      <c r="M12" s="24">
        <v>3</v>
      </c>
      <c r="N12" s="24">
        <v>3.5</v>
      </c>
      <c r="O12" s="24">
        <v>4</v>
      </c>
      <c r="P12" s="24">
        <v>5.3</v>
      </c>
      <c r="Q12" s="24" t="s">
        <v>75</v>
      </c>
    </row>
    <row r="13" spans="2:18" x14ac:dyDescent="0.45">
      <c r="B13" s="24">
        <v>8</v>
      </c>
      <c r="C13" s="24">
        <v>73</v>
      </c>
      <c r="D13" s="24">
        <v>85</v>
      </c>
      <c r="E13" s="24">
        <v>2</v>
      </c>
      <c r="F13" s="24">
        <v>4</v>
      </c>
      <c r="G13" s="24">
        <v>30</v>
      </c>
      <c r="H13" s="24">
        <v>32.299999999999997</v>
      </c>
      <c r="I13" s="24">
        <v>3.6</v>
      </c>
      <c r="J13" s="24">
        <v>4.2</v>
      </c>
      <c r="K13" s="24">
        <v>24.4</v>
      </c>
      <c r="L13" s="24">
        <f t="shared" si="0"/>
        <v>24.6</v>
      </c>
      <c r="M13" s="24">
        <v>6</v>
      </c>
      <c r="N13" s="24">
        <v>7</v>
      </c>
      <c r="O13" s="24">
        <v>7</v>
      </c>
      <c r="P13" s="24">
        <v>8.1999999999999993</v>
      </c>
      <c r="Q13" s="24" t="s">
        <v>76</v>
      </c>
    </row>
    <row r="14" spans="2:18" x14ac:dyDescent="0.45">
      <c r="B14" s="24">
        <v>9</v>
      </c>
      <c r="C14" s="24">
        <v>45</v>
      </c>
      <c r="D14" s="24">
        <v>58.7</v>
      </c>
      <c r="E14" s="24">
        <v>1</v>
      </c>
      <c r="F14" s="24">
        <v>2</v>
      </c>
      <c r="G14" s="24">
        <v>23</v>
      </c>
      <c r="H14" s="24">
        <v>29.9</v>
      </c>
      <c r="I14" s="24">
        <v>3.3</v>
      </c>
      <c r="J14" s="24">
        <v>3.9</v>
      </c>
      <c r="K14" s="24">
        <v>11.4</v>
      </c>
      <c r="L14" s="24">
        <v>11.8</v>
      </c>
      <c r="M14" s="24">
        <v>3</v>
      </c>
      <c r="N14" s="24">
        <v>3</v>
      </c>
      <c r="O14" s="24">
        <v>5</v>
      </c>
      <c r="P14" s="24">
        <v>7.6</v>
      </c>
      <c r="Q14" s="24" t="s">
        <v>76</v>
      </c>
    </row>
    <row r="15" spans="2:18" x14ac:dyDescent="0.45">
      <c r="B15" s="24">
        <v>10</v>
      </c>
      <c r="C15" s="24">
        <v>63</v>
      </c>
      <c r="D15" s="24">
        <v>81</v>
      </c>
      <c r="E15" s="24">
        <v>2</v>
      </c>
      <c r="F15" s="24">
        <v>3</v>
      </c>
      <c r="G15" s="24">
        <v>28</v>
      </c>
      <c r="H15" s="24">
        <v>31.4</v>
      </c>
      <c r="I15" s="24">
        <v>3.6</v>
      </c>
      <c r="J15" s="24">
        <v>4.0999999999999996</v>
      </c>
      <c r="K15" s="24">
        <v>20.100000000000001</v>
      </c>
      <c r="L15" s="24">
        <f>13.3+9.5</f>
        <v>22.8</v>
      </c>
      <c r="M15" s="24">
        <v>5</v>
      </c>
      <c r="N15" s="24">
        <v>5</v>
      </c>
      <c r="O15" s="24">
        <v>6</v>
      </c>
      <c r="P15" s="24">
        <v>7.5</v>
      </c>
      <c r="Q15" s="24" t="s">
        <v>78</v>
      </c>
    </row>
    <row r="16" spans="2:18" x14ac:dyDescent="0.45">
      <c r="B16" s="24">
        <v>11</v>
      </c>
      <c r="C16" s="24">
        <v>63</v>
      </c>
      <c r="D16" s="24">
        <v>81</v>
      </c>
      <c r="E16" s="24">
        <v>2</v>
      </c>
      <c r="F16" s="24">
        <v>3</v>
      </c>
      <c r="G16" s="24">
        <v>28</v>
      </c>
      <c r="H16" s="24">
        <v>30</v>
      </c>
      <c r="I16" s="24">
        <v>3.6</v>
      </c>
      <c r="J16" s="24">
        <v>4.4000000000000004</v>
      </c>
      <c r="K16" s="24">
        <v>20.100000000000001</v>
      </c>
      <c r="L16" s="24">
        <f>13.5+8.9</f>
        <v>22.4</v>
      </c>
      <c r="M16" s="24">
        <v>5</v>
      </c>
      <c r="N16" s="24">
        <v>5</v>
      </c>
      <c r="O16" s="24">
        <v>6</v>
      </c>
      <c r="P16" s="24">
        <v>7.5</v>
      </c>
      <c r="Q16" s="24" t="s">
        <v>77</v>
      </c>
    </row>
    <row r="17" spans="2:17" x14ac:dyDescent="0.45">
      <c r="B17" s="24">
        <v>12</v>
      </c>
      <c r="C17" s="24">
        <v>90</v>
      </c>
      <c r="D17" s="24">
        <v>105</v>
      </c>
      <c r="E17" s="24">
        <v>3</v>
      </c>
      <c r="F17" s="24">
        <v>5</v>
      </c>
      <c r="G17" s="24">
        <v>34</v>
      </c>
      <c r="H17" s="24">
        <v>35.1</v>
      </c>
      <c r="I17" s="24">
        <v>3.8</v>
      </c>
      <c r="J17" s="24">
        <v>5.7</v>
      </c>
      <c r="K17" s="24">
        <v>31.5</v>
      </c>
      <c r="L17" s="24">
        <v>35</v>
      </c>
      <c r="M17" s="24">
        <v>9</v>
      </c>
      <c r="N17" s="24">
        <v>9.4</v>
      </c>
      <c r="O17" s="24">
        <v>9</v>
      </c>
      <c r="P17" s="24">
        <v>9.4</v>
      </c>
      <c r="Q17" s="24" t="s">
        <v>73</v>
      </c>
    </row>
    <row r="18" spans="2:17" x14ac:dyDescent="0.45">
      <c r="B18" s="24">
        <v>13</v>
      </c>
      <c r="C18" s="24">
        <v>63</v>
      </c>
      <c r="D18" s="24">
        <v>81</v>
      </c>
      <c r="E18" s="24">
        <v>2</v>
      </c>
      <c r="F18" s="24">
        <v>3</v>
      </c>
      <c r="G18" s="24">
        <v>28</v>
      </c>
      <c r="H18" s="24">
        <v>35.6</v>
      </c>
      <c r="I18" s="24">
        <v>3.6</v>
      </c>
      <c r="J18" s="24">
        <v>3.6</v>
      </c>
      <c r="K18" s="24">
        <v>20.100000000000001</v>
      </c>
      <c r="L18" s="24">
        <v>22.9</v>
      </c>
      <c r="M18" s="24">
        <v>5</v>
      </c>
      <c r="N18" s="24">
        <v>5.5</v>
      </c>
      <c r="O18" s="24">
        <v>6</v>
      </c>
      <c r="P18" s="24">
        <v>7.7</v>
      </c>
      <c r="Q18" s="24" t="s">
        <v>74</v>
      </c>
    </row>
    <row r="19" spans="2:17" x14ac:dyDescent="0.45">
      <c r="B19" s="24">
        <v>14</v>
      </c>
      <c r="C19" s="24">
        <v>73</v>
      </c>
      <c r="D19" s="24">
        <v>85</v>
      </c>
      <c r="E19" s="24">
        <v>2</v>
      </c>
      <c r="F19" s="24">
        <v>4</v>
      </c>
      <c r="G19" s="24">
        <v>30</v>
      </c>
      <c r="H19" s="24">
        <v>32.299999999999997</v>
      </c>
      <c r="I19" s="24">
        <v>3.6</v>
      </c>
      <c r="J19" s="24">
        <v>4.2</v>
      </c>
      <c r="K19" s="24">
        <v>24.4</v>
      </c>
      <c r="L19" s="24">
        <f>11.6+13</f>
        <v>24.6</v>
      </c>
      <c r="M19" s="24">
        <v>6</v>
      </c>
      <c r="N19" s="24">
        <v>7</v>
      </c>
      <c r="O19" s="24">
        <v>7</v>
      </c>
      <c r="P19" s="24">
        <v>8.3000000000000007</v>
      </c>
      <c r="Q19" s="24" t="s">
        <v>75</v>
      </c>
    </row>
    <row r="20" spans="2:17" x14ac:dyDescent="0.45">
      <c r="B20" s="24">
        <v>15</v>
      </c>
      <c r="C20" s="24">
        <v>73</v>
      </c>
      <c r="D20" s="24">
        <v>85</v>
      </c>
      <c r="E20" s="24">
        <v>2</v>
      </c>
      <c r="F20" s="24">
        <v>4</v>
      </c>
      <c r="G20" s="24">
        <v>30</v>
      </c>
      <c r="H20" s="24">
        <v>32.299999999999997</v>
      </c>
      <c r="I20" s="24">
        <v>3.6</v>
      </c>
      <c r="J20" s="24">
        <v>4.2</v>
      </c>
      <c r="K20" s="24">
        <v>24.4</v>
      </c>
      <c r="L20" s="24">
        <f>11.6+13</f>
        <v>24.6</v>
      </c>
      <c r="M20" s="24">
        <v>6</v>
      </c>
      <c r="N20" s="24">
        <v>7</v>
      </c>
      <c r="O20" s="24">
        <v>7</v>
      </c>
      <c r="P20" s="24">
        <v>8.3000000000000007</v>
      </c>
      <c r="Q20" s="24" t="s">
        <v>76</v>
      </c>
    </row>
    <row r="21" spans="2:17" x14ac:dyDescent="0.45">
      <c r="B21" s="24">
        <v>16</v>
      </c>
      <c r="C21" s="24">
        <v>73</v>
      </c>
      <c r="D21" s="24">
        <v>85</v>
      </c>
      <c r="E21" s="24">
        <v>2</v>
      </c>
      <c r="F21" s="24">
        <v>4</v>
      </c>
      <c r="G21" s="24">
        <v>30</v>
      </c>
      <c r="H21" s="24">
        <v>32.299999999999997</v>
      </c>
      <c r="I21" s="24">
        <v>3.6</v>
      </c>
      <c r="J21" s="24">
        <v>4.2</v>
      </c>
      <c r="K21" s="24">
        <v>24.4</v>
      </c>
      <c r="L21" s="24">
        <f t="shared" ref="L21:L24" si="1">11.6+13</f>
        <v>24.6</v>
      </c>
      <c r="M21" s="24">
        <v>6</v>
      </c>
      <c r="N21" s="24">
        <v>7</v>
      </c>
      <c r="O21" s="24">
        <v>7</v>
      </c>
      <c r="P21" s="24">
        <v>8.3000000000000007</v>
      </c>
      <c r="Q21" s="24" t="s">
        <v>75</v>
      </c>
    </row>
    <row r="22" spans="2:17" x14ac:dyDescent="0.45">
      <c r="B22" s="24">
        <v>17</v>
      </c>
      <c r="C22" s="24">
        <v>73</v>
      </c>
      <c r="D22" s="24">
        <v>85</v>
      </c>
      <c r="E22" s="24">
        <v>2</v>
      </c>
      <c r="F22" s="24">
        <v>4</v>
      </c>
      <c r="G22" s="24">
        <v>30</v>
      </c>
      <c r="H22" s="24">
        <v>32.299999999999997</v>
      </c>
      <c r="I22" s="24">
        <v>3.6</v>
      </c>
      <c r="J22" s="24">
        <v>4.2</v>
      </c>
      <c r="K22" s="24">
        <v>24.4</v>
      </c>
      <c r="L22" s="24">
        <f t="shared" si="1"/>
        <v>24.6</v>
      </c>
      <c r="M22" s="24">
        <v>6</v>
      </c>
      <c r="N22" s="24">
        <v>7</v>
      </c>
      <c r="O22" s="24">
        <v>7</v>
      </c>
      <c r="P22" s="24">
        <v>8.3000000000000007</v>
      </c>
      <c r="Q22" s="24" t="s">
        <v>76</v>
      </c>
    </row>
    <row r="23" spans="2:17" x14ac:dyDescent="0.45">
      <c r="B23" s="24">
        <v>18</v>
      </c>
      <c r="C23" s="24">
        <v>37</v>
      </c>
      <c r="D23" s="24">
        <v>47.5</v>
      </c>
      <c r="E23" s="24">
        <v>0</v>
      </c>
      <c r="F23" s="24">
        <v>1</v>
      </c>
      <c r="G23" s="24">
        <v>30</v>
      </c>
      <c r="H23" s="24">
        <v>38.299999999999997</v>
      </c>
      <c r="I23" s="24">
        <v>4</v>
      </c>
      <c r="J23" s="24">
        <v>5.7</v>
      </c>
      <c r="K23" s="24">
        <v>30</v>
      </c>
      <c r="L23" s="24">
        <v>36.1</v>
      </c>
      <c r="M23" s="24">
        <v>3</v>
      </c>
      <c r="N23" s="24">
        <v>3.5</v>
      </c>
      <c r="O23" s="24">
        <v>4</v>
      </c>
      <c r="P23" s="24">
        <v>5.3</v>
      </c>
      <c r="Q23" s="24" t="s">
        <v>75</v>
      </c>
    </row>
    <row r="24" spans="2:17" x14ac:dyDescent="0.45">
      <c r="B24" s="24">
        <v>19</v>
      </c>
      <c r="C24" s="24">
        <v>73</v>
      </c>
      <c r="D24" s="24">
        <v>85</v>
      </c>
      <c r="E24" s="24">
        <v>2</v>
      </c>
      <c r="F24" s="24">
        <v>4</v>
      </c>
      <c r="G24" s="24">
        <v>30</v>
      </c>
      <c r="H24" s="24">
        <v>32.299999999999997</v>
      </c>
      <c r="I24" s="24">
        <v>3.6</v>
      </c>
      <c r="J24" s="24">
        <v>4.2</v>
      </c>
      <c r="K24" s="24">
        <v>24.4</v>
      </c>
      <c r="L24" s="24">
        <f t="shared" si="1"/>
        <v>24.6</v>
      </c>
      <c r="M24" s="24">
        <v>6</v>
      </c>
      <c r="N24" s="24">
        <v>7</v>
      </c>
      <c r="O24" s="24">
        <v>7</v>
      </c>
      <c r="P24" s="24">
        <v>8.1999999999999993</v>
      </c>
      <c r="Q24" s="24" t="s">
        <v>76</v>
      </c>
    </row>
    <row r="25" spans="2:17" x14ac:dyDescent="0.45">
      <c r="B25" s="24">
        <v>20</v>
      </c>
      <c r="C25" s="24">
        <v>45</v>
      </c>
      <c r="D25" s="24">
        <v>58.7</v>
      </c>
      <c r="E25" s="24">
        <v>1</v>
      </c>
      <c r="F25" s="24">
        <v>2</v>
      </c>
      <c r="G25" s="24">
        <v>23</v>
      </c>
      <c r="H25" s="24">
        <v>29.9</v>
      </c>
      <c r="I25" s="24">
        <v>3.3</v>
      </c>
      <c r="J25" s="24">
        <v>3.9</v>
      </c>
      <c r="K25" s="24">
        <v>11.4</v>
      </c>
      <c r="L25" s="24">
        <v>11.8</v>
      </c>
      <c r="M25" s="24">
        <v>3</v>
      </c>
      <c r="N25" s="24">
        <v>3</v>
      </c>
      <c r="O25" s="24">
        <v>5</v>
      </c>
      <c r="P25" s="24">
        <v>7.6</v>
      </c>
      <c r="Q25" s="24" t="s">
        <v>76</v>
      </c>
    </row>
    <row r="26" spans="2:17" x14ac:dyDescent="0.45">
      <c r="B26" s="24">
        <v>21</v>
      </c>
      <c r="C26" s="24">
        <v>63</v>
      </c>
      <c r="D26" s="24">
        <v>81</v>
      </c>
      <c r="E26" s="24">
        <v>2</v>
      </c>
      <c r="F26" s="24">
        <v>3</v>
      </c>
      <c r="G26" s="24">
        <v>28</v>
      </c>
      <c r="H26" s="24">
        <v>31.4</v>
      </c>
      <c r="I26" s="24">
        <v>3.6</v>
      </c>
      <c r="J26" s="24">
        <v>4.0999999999999996</v>
      </c>
      <c r="K26" s="24">
        <v>20.100000000000001</v>
      </c>
      <c r="L26" s="24">
        <f>13.3+9.5</f>
        <v>22.8</v>
      </c>
      <c r="M26" s="24">
        <v>5</v>
      </c>
      <c r="N26" s="24">
        <v>5</v>
      </c>
      <c r="O26" s="24">
        <v>6</v>
      </c>
      <c r="P26" s="24">
        <v>7.5</v>
      </c>
      <c r="Q26" s="24" t="s">
        <v>78</v>
      </c>
    </row>
    <row r="27" spans="2:17" x14ac:dyDescent="0.45">
      <c r="B27" s="24">
        <v>22</v>
      </c>
      <c r="C27" s="24">
        <v>63</v>
      </c>
      <c r="D27" s="24">
        <v>81</v>
      </c>
      <c r="E27" s="24">
        <v>2</v>
      </c>
      <c r="F27" s="24">
        <v>3</v>
      </c>
      <c r="G27" s="24">
        <v>28</v>
      </c>
      <c r="H27" s="24">
        <v>30</v>
      </c>
      <c r="I27" s="24">
        <v>3.6</v>
      </c>
      <c r="J27" s="24">
        <v>4.4000000000000004</v>
      </c>
      <c r="K27" s="24">
        <v>20.100000000000001</v>
      </c>
      <c r="L27" s="24">
        <f>13.5+8.9</f>
        <v>22.4</v>
      </c>
      <c r="M27" s="24">
        <v>5</v>
      </c>
      <c r="N27" s="24">
        <v>5</v>
      </c>
      <c r="O27" s="24">
        <v>6</v>
      </c>
      <c r="P27" s="24">
        <v>7.5</v>
      </c>
      <c r="Q27" s="24" t="s">
        <v>77</v>
      </c>
    </row>
    <row r="28" spans="2:17" x14ac:dyDescent="0.45">
      <c r="B28" s="24">
        <v>23</v>
      </c>
      <c r="C28" s="24">
        <v>90</v>
      </c>
      <c r="D28" s="24">
        <v>105</v>
      </c>
      <c r="E28" s="24">
        <v>3</v>
      </c>
      <c r="F28" s="24">
        <v>5</v>
      </c>
      <c r="G28" s="24">
        <v>34</v>
      </c>
      <c r="H28" s="24">
        <v>35.1</v>
      </c>
      <c r="I28" s="24">
        <v>3.8</v>
      </c>
      <c r="J28" s="24">
        <v>5.7</v>
      </c>
      <c r="K28" s="24">
        <v>31.5</v>
      </c>
      <c r="L28" s="24">
        <v>35</v>
      </c>
      <c r="M28" s="24">
        <v>9</v>
      </c>
      <c r="N28" s="24">
        <v>9.4</v>
      </c>
      <c r="O28" s="24">
        <v>9</v>
      </c>
      <c r="P28" s="24">
        <v>9.4</v>
      </c>
      <c r="Q28" s="24" t="s">
        <v>73</v>
      </c>
    </row>
    <row r="29" spans="2:17" x14ac:dyDescent="0.45">
      <c r="B29" s="24">
        <v>24</v>
      </c>
      <c r="C29" s="24">
        <v>63</v>
      </c>
      <c r="D29" s="24">
        <v>81</v>
      </c>
      <c r="E29" s="24">
        <v>2</v>
      </c>
      <c r="F29" s="24">
        <v>3</v>
      </c>
      <c r="G29" s="24">
        <v>28</v>
      </c>
      <c r="H29" s="24">
        <v>35.6</v>
      </c>
      <c r="I29" s="24">
        <v>3.6</v>
      </c>
      <c r="J29" s="24">
        <v>3.6</v>
      </c>
      <c r="K29" s="24">
        <v>20.100000000000001</v>
      </c>
      <c r="L29" s="24">
        <v>22.9</v>
      </c>
      <c r="M29" s="24">
        <v>5</v>
      </c>
      <c r="N29" s="24">
        <v>5.5</v>
      </c>
      <c r="O29" s="24">
        <v>6</v>
      </c>
      <c r="P29" s="24">
        <v>7.6</v>
      </c>
      <c r="Q29" s="24" t="s">
        <v>74</v>
      </c>
    </row>
    <row r="30" spans="2:17" x14ac:dyDescent="0.45">
      <c r="B30" s="24">
        <v>25</v>
      </c>
      <c r="C30" s="24">
        <v>73</v>
      </c>
      <c r="D30" s="24">
        <v>85</v>
      </c>
      <c r="E30" s="24">
        <v>2</v>
      </c>
      <c r="F30" s="24">
        <v>4</v>
      </c>
      <c r="G30" s="24">
        <v>30</v>
      </c>
      <c r="H30" s="24">
        <v>32.299999999999997</v>
      </c>
      <c r="I30" s="24">
        <v>3.6</v>
      </c>
      <c r="J30" s="24">
        <v>4.2</v>
      </c>
      <c r="K30" s="24">
        <v>24.4</v>
      </c>
      <c r="L30" s="24">
        <f>11.6+13</f>
        <v>24.6</v>
      </c>
      <c r="M30" s="24">
        <v>6</v>
      </c>
      <c r="N30" s="24">
        <v>7</v>
      </c>
      <c r="O30" s="24">
        <v>7</v>
      </c>
      <c r="P30" s="24">
        <v>8.3000000000000007</v>
      </c>
      <c r="Q30" s="24" t="s">
        <v>75</v>
      </c>
    </row>
    <row r="31" spans="2:17" x14ac:dyDescent="0.45">
      <c r="B31" s="24">
        <v>26</v>
      </c>
      <c r="C31" s="24">
        <v>73</v>
      </c>
      <c r="D31" s="24">
        <v>85</v>
      </c>
      <c r="E31" s="24">
        <v>2</v>
      </c>
      <c r="F31" s="24">
        <v>4</v>
      </c>
      <c r="G31" s="24">
        <v>30</v>
      </c>
      <c r="H31" s="24">
        <v>32.299999999999997</v>
      </c>
      <c r="I31" s="24">
        <v>3.6</v>
      </c>
      <c r="J31" s="24">
        <v>4.2</v>
      </c>
      <c r="K31" s="24">
        <v>24.4</v>
      </c>
      <c r="L31" s="24">
        <f>11.6+13</f>
        <v>24.6</v>
      </c>
      <c r="M31" s="24">
        <v>6</v>
      </c>
      <c r="N31" s="24">
        <v>7</v>
      </c>
      <c r="O31" s="24">
        <v>7</v>
      </c>
      <c r="P31" s="24">
        <v>8.3000000000000007</v>
      </c>
      <c r="Q31" s="24" t="s">
        <v>76</v>
      </c>
    </row>
    <row r="32" spans="2:17" x14ac:dyDescent="0.45">
      <c r="B32" s="24">
        <v>27</v>
      </c>
      <c r="C32" s="24">
        <v>73</v>
      </c>
      <c r="D32" s="24">
        <v>85</v>
      </c>
      <c r="E32" s="24">
        <v>2</v>
      </c>
      <c r="F32" s="24">
        <v>4</v>
      </c>
      <c r="G32" s="24">
        <v>30</v>
      </c>
      <c r="H32" s="24">
        <v>32.299999999999997</v>
      </c>
      <c r="I32" s="24">
        <v>3.6</v>
      </c>
      <c r="J32" s="24">
        <v>4.2</v>
      </c>
      <c r="K32" s="24">
        <v>24.4</v>
      </c>
      <c r="L32" s="24">
        <f t="shared" ref="L32:L35" si="2">11.6+13</f>
        <v>24.6</v>
      </c>
      <c r="M32" s="24">
        <v>6</v>
      </c>
      <c r="N32" s="24">
        <v>7</v>
      </c>
      <c r="O32" s="24">
        <v>7</v>
      </c>
      <c r="P32" s="24">
        <v>8.3000000000000007</v>
      </c>
      <c r="Q32" s="24" t="s">
        <v>75</v>
      </c>
    </row>
    <row r="33" spans="2:17" x14ac:dyDescent="0.45">
      <c r="B33" s="24">
        <v>28</v>
      </c>
      <c r="C33" s="24">
        <v>73</v>
      </c>
      <c r="D33" s="24">
        <v>85</v>
      </c>
      <c r="E33" s="24">
        <v>2</v>
      </c>
      <c r="F33" s="24">
        <v>4</v>
      </c>
      <c r="G33" s="24">
        <v>30</v>
      </c>
      <c r="H33" s="24">
        <v>32.299999999999997</v>
      </c>
      <c r="I33" s="24">
        <v>3.6</v>
      </c>
      <c r="J33" s="24">
        <v>4.2</v>
      </c>
      <c r="K33" s="24">
        <v>24.4</v>
      </c>
      <c r="L33" s="24">
        <f t="shared" si="2"/>
        <v>24.6</v>
      </c>
      <c r="M33" s="24">
        <v>6</v>
      </c>
      <c r="N33" s="24">
        <v>7</v>
      </c>
      <c r="O33" s="24">
        <v>7</v>
      </c>
      <c r="P33" s="24">
        <v>8.3000000000000007</v>
      </c>
      <c r="Q33" s="24" t="s">
        <v>76</v>
      </c>
    </row>
    <row r="34" spans="2:17" x14ac:dyDescent="0.45">
      <c r="B34" s="24">
        <v>29</v>
      </c>
      <c r="C34" s="24">
        <v>37</v>
      </c>
      <c r="D34" s="24">
        <v>47.5</v>
      </c>
      <c r="E34" s="24">
        <v>0</v>
      </c>
      <c r="F34" s="24">
        <v>1</v>
      </c>
      <c r="G34" s="24">
        <v>30</v>
      </c>
      <c r="H34" s="24">
        <v>38.299999999999997</v>
      </c>
      <c r="I34" s="24">
        <v>4</v>
      </c>
      <c r="J34" s="24">
        <v>5.7</v>
      </c>
      <c r="K34" s="24">
        <v>30</v>
      </c>
      <c r="L34" s="24">
        <v>36.1</v>
      </c>
      <c r="M34" s="24">
        <v>3</v>
      </c>
      <c r="N34" s="24">
        <v>3.5</v>
      </c>
      <c r="O34" s="24">
        <v>4</v>
      </c>
      <c r="P34" s="24">
        <v>5.3</v>
      </c>
      <c r="Q34" s="24" t="s">
        <v>75</v>
      </c>
    </row>
    <row r="35" spans="2:17" x14ac:dyDescent="0.45">
      <c r="B35" s="24">
        <v>30</v>
      </c>
      <c r="C35" s="24">
        <v>73</v>
      </c>
      <c r="D35" s="24">
        <v>85</v>
      </c>
      <c r="E35" s="24">
        <v>2</v>
      </c>
      <c r="F35" s="24">
        <v>4</v>
      </c>
      <c r="G35" s="24">
        <v>30</v>
      </c>
      <c r="H35" s="24">
        <v>32.299999999999997</v>
      </c>
      <c r="I35" s="24">
        <v>3.6</v>
      </c>
      <c r="J35" s="24">
        <v>4.2</v>
      </c>
      <c r="K35" s="24">
        <v>24.4</v>
      </c>
      <c r="L35" s="24">
        <f t="shared" si="2"/>
        <v>24.6</v>
      </c>
      <c r="M35" s="24">
        <v>6</v>
      </c>
      <c r="N35" s="24">
        <v>7</v>
      </c>
      <c r="O35" s="24">
        <v>7</v>
      </c>
      <c r="P35" s="24">
        <v>8.1999999999999993</v>
      </c>
      <c r="Q35" s="24" t="s">
        <v>76</v>
      </c>
    </row>
    <row r="36" spans="2:17" x14ac:dyDescent="0.45">
      <c r="B36" s="24">
        <v>31</v>
      </c>
      <c r="C36" s="24">
        <v>45</v>
      </c>
      <c r="D36" s="24">
        <v>58.7</v>
      </c>
      <c r="E36" s="24">
        <v>1</v>
      </c>
      <c r="F36" s="24">
        <v>2</v>
      </c>
      <c r="G36" s="24">
        <v>23</v>
      </c>
      <c r="H36" s="24">
        <v>29.9</v>
      </c>
      <c r="I36" s="24">
        <v>3.3</v>
      </c>
      <c r="J36" s="24">
        <v>3.9</v>
      </c>
      <c r="K36" s="24">
        <v>11.4</v>
      </c>
      <c r="L36" s="24">
        <v>11.8</v>
      </c>
      <c r="M36" s="24">
        <v>3</v>
      </c>
      <c r="N36" s="24">
        <v>3</v>
      </c>
      <c r="O36" s="24">
        <v>5</v>
      </c>
      <c r="P36" s="24">
        <v>7.6</v>
      </c>
      <c r="Q36" s="24" t="s">
        <v>76</v>
      </c>
    </row>
    <row r="37" spans="2:17" x14ac:dyDescent="0.45">
      <c r="B37" s="24">
        <v>32</v>
      </c>
      <c r="C37" s="24">
        <v>63</v>
      </c>
      <c r="D37" s="24">
        <v>81</v>
      </c>
      <c r="E37" s="24">
        <v>2</v>
      </c>
      <c r="F37" s="24">
        <v>3</v>
      </c>
      <c r="G37" s="24">
        <v>28</v>
      </c>
      <c r="H37" s="24">
        <v>31.4</v>
      </c>
      <c r="I37" s="24">
        <v>3.6</v>
      </c>
      <c r="J37" s="24">
        <v>4.0999999999999996</v>
      </c>
      <c r="K37" s="24">
        <v>20.100000000000001</v>
      </c>
      <c r="L37" s="24">
        <f>13.3+9.5</f>
        <v>22.8</v>
      </c>
      <c r="M37" s="24">
        <v>5</v>
      </c>
      <c r="N37" s="24">
        <v>5</v>
      </c>
      <c r="O37" s="24">
        <v>6</v>
      </c>
      <c r="P37" s="24">
        <v>7.5</v>
      </c>
      <c r="Q37" s="24" t="s">
        <v>78</v>
      </c>
    </row>
    <row r="38" spans="2:17" x14ac:dyDescent="0.45">
      <c r="B38" s="24">
        <v>33</v>
      </c>
      <c r="C38" s="24">
        <v>63</v>
      </c>
      <c r="D38" s="24">
        <v>81</v>
      </c>
      <c r="E38" s="24">
        <v>2</v>
      </c>
      <c r="F38" s="24">
        <v>3</v>
      </c>
      <c r="G38" s="24">
        <v>28</v>
      </c>
      <c r="H38" s="24">
        <v>30.1</v>
      </c>
      <c r="I38" s="24">
        <v>3.6</v>
      </c>
      <c r="J38" s="24">
        <v>4.4000000000000004</v>
      </c>
      <c r="K38" s="24">
        <v>20.100000000000001</v>
      </c>
      <c r="L38" s="24">
        <f>13.5+8.9</f>
        <v>22.4</v>
      </c>
      <c r="M38" s="24">
        <v>5</v>
      </c>
      <c r="N38" s="24">
        <v>5</v>
      </c>
      <c r="O38" s="24">
        <v>6</v>
      </c>
      <c r="P38" s="24">
        <v>7.5</v>
      </c>
      <c r="Q38" s="24" t="s">
        <v>77</v>
      </c>
    </row>
    <row r="39" spans="2:17" x14ac:dyDescent="0.45">
      <c r="B39" s="24">
        <v>34</v>
      </c>
      <c r="C39" s="24">
        <v>63</v>
      </c>
      <c r="D39" s="24">
        <v>77</v>
      </c>
      <c r="E39" s="24">
        <v>2</v>
      </c>
      <c r="F39" s="24">
        <v>3</v>
      </c>
      <c r="G39" s="24">
        <v>28</v>
      </c>
      <c r="H39" s="24">
        <v>31.7</v>
      </c>
      <c r="I39" s="24">
        <v>3.6</v>
      </c>
      <c r="J39" s="24">
        <v>3.6</v>
      </c>
      <c r="K39" s="24">
        <v>20.100000000000001</v>
      </c>
      <c r="L39" s="24">
        <v>20.100000000000001</v>
      </c>
      <c r="M39" s="24">
        <v>5</v>
      </c>
      <c r="N39" s="24">
        <v>5</v>
      </c>
      <c r="O39" s="24">
        <v>6</v>
      </c>
      <c r="P39" s="24">
        <v>7.2</v>
      </c>
      <c r="Q39" s="24" t="s">
        <v>79</v>
      </c>
    </row>
    <row r="40" spans="2:17" x14ac:dyDescent="0.45">
      <c r="B40" s="24">
        <v>35</v>
      </c>
      <c r="C40" s="24">
        <v>73</v>
      </c>
      <c r="D40" s="24">
        <v>88.8</v>
      </c>
      <c r="E40" s="24">
        <v>2</v>
      </c>
      <c r="F40" s="24">
        <v>4</v>
      </c>
      <c r="G40" s="24">
        <v>30</v>
      </c>
      <c r="H40" s="24">
        <v>35.299999999999997</v>
      </c>
      <c r="I40" s="24">
        <v>3.6</v>
      </c>
      <c r="J40" s="24">
        <v>4.4000000000000004</v>
      </c>
      <c r="K40" s="24">
        <v>24.4</v>
      </c>
      <c r="L40" s="24">
        <f>12.6+15.7</f>
        <v>28.299999999999997</v>
      </c>
      <c r="M40" s="24">
        <v>6</v>
      </c>
      <c r="N40" s="24">
        <v>6.5</v>
      </c>
      <c r="O40" s="24">
        <v>7</v>
      </c>
      <c r="P40" s="24">
        <v>7.7</v>
      </c>
      <c r="Q40" s="24" t="s">
        <v>80</v>
      </c>
    </row>
    <row r="41" spans="2:17" x14ac:dyDescent="0.45">
      <c r="B41" s="24">
        <v>36</v>
      </c>
      <c r="C41" s="24">
        <v>63</v>
      </c>
      <c r="D41" s="24">
        <v>85</v>
      </c>
      <c r="E41" s="24">
        <v>2</v>
      </c>
      <c r="F41" s="24">
        <v>3</v>
      </c>
      <c r="G41" s="24">
        <v>28</v>
      </c>
      <c r="H41" s="24">
        <v>36.700000000000003</v>
      </c>
      <c r="I41" s="24">
        <v>3.6</v>
      </c>
      <c r="J41" s="24">
        <v>6.4</v>
      </c>
      <c r="K41" s="24">
        <v>20.100000000000001</v>
      </c>
      <c r="L41" s="24">
        <f>14.3+9.4</f>
        <v>23.700000000000003</v>
      </c>
      <c r="M41" s="24">
        <v>5</v>
      </c>
      <c r="N41" s="24">
        <v>5</v>
      </c>
      <c r="O41" s="24">
        <v>7</v>
      </c>
      <c r="P41" s="24">
        <v>11.2</v>
      </c>
      <c r="Q41" s="24" t="s">
        <v>77</v>
      </c>
    </row>
    <row r="42" spans="2:17" x14ac:dyDescent="0.45">
      <c r="B42" s="24">
        <v>37</v>
      </c>
      <c r="C42" s="24">
        <v>45</v>
      </c>
      <c r="D42" s="24">
        <v>60</v>
      </c>
      <c r="E42" s="24">
        <v>1</v>
      </c>
      <c r="F42" s="24">
        <v>2</v>
      </c>
      <c r="G42" s="24">
        <v>28</v>
      </c>
      <c r="H42" s="24">
        <v>27.5</v>
      </c>
      <c r="I42" s="24">
        <v>3.3</v>
      </c>
      <c r="J42" s="24">
        <v>5.2</v>
      </c>
      <c r="K42" s="24">
        <v>20.100000000000001</v>
      </c>
      <c r="L42" s="24">
        <v>13.9</v>
      </c>
      <c r="M42" s="24">
        <v>3</v>
      </c>
      <c r="N42" s="24">
        <v>3.2</v>
      </c>
      <c r="O42" s="24">
        <v>7</v>
      </c>
      <c r="P42" s="24">
        <v>13.2</v>
      </c>
      <c r="Q42" s="24" t="s">
        <v>81</v>
      </c>
    </row>
    <row r="43" spans="2:17" x14ac:dyDescent="0.45">
      <c r="B43" s="24">
        <v>38</v>
      </c>
      <c r="C43" s="24">
        <v>37</v>
      </c>
      <c r="D43" s="24">
        <v>40</v>
      </c>
      <c r="E43" s="24">
        <v>0</v>
      </c>
      <c r="F43" s="24">
        <v>1</v>
      </c>
      <c r="G43" s="24">
        <v>30</v>
      </c>
      <c r="H43" s="24">
        <v>30</v>
      </c>
      <c r="I43" s="24">
        <v>4</v>
      </c>
      <c r="J43" s="24">
        <v>5</v>
      </c>
      <c r="K43" s="24">
        <v>30</v>
      </c>
      <c r="L43" s="24">
        <v>30.7</v>
      </c>
      <c r="M43" s="24">
        <v>3</v>
      </c>
      <c r="N43" s="24">
        <v>3</v>
      </c>
      <c r="O43" s="24">
        <v>4</v>
      </c>
      <c r="P43" s="24">
        <v>8</v>
      </c>
      <c r="Q43" s="24" t="s">
        <v>82</v>
      </c>
    </row>
    <row r="44" spans="2:17" x14ac:dyDescent="0.45">
      <c r="B44" s="24">
        <v>39</v>
      </c>
      <c r="C44" s="24">
        <v>90</v>
      </c>
      <c r="D44" s="24">
        <v>105</v>
      </c>
      <c r="E44" s="24">
        <v>3</v>
      </c>
      <c r="F44" s="24">
        <v>5</v>
      </c>
      <c r="G44" s="24">
        <v>34</v>
      </c>
      <c r="H44" s="24">
        <v>35.1</v>
      </c>
      <c r="I44" s="24">
        <v>3.8</v>
      </c>
      <c r="J44" s="24">
        <v>5.7</v>
      </c>
      <c r="K44" s="24">
        <v>31.5</v>
      </c>
      <c r="L44" s="24">
        <v>35</v>
      </c>
      <c r="M44" s="24">
        <v>9</v>
      </c>
      <c r="N44" s="24">
        <v>9.4</v>
      </c>
      <c r="O44" s="24">
        <v>9</v>
      </c>
      <c r="P44" s="24">
        <v>9.4</v>
      </c>
      <c r="Q44" s="24" t="s">
        <v>73</v>
      </c>
    </row>
    <row r="45" spans="2:17" x14ac:dyDescent="0.45">
      <c r="B45" s="24">
        <v>40</v>
      </c>
      <c r="C45" s="24">
        <v>63</v>
      </c>
      <c r="D45" s="24">
        <v>81</v>
      </c>
      <c r="E45" s="24">
        <v>2</v>
      </c>
      <c r="F45" s="24">
        <v>3</v>
      </c>
      <c r="G45" s="24">
        <v>28</v>
      </c>
      <c r="H45" s="24">
        <v>35.6</v>
      </c>
      <c r="I45" s="24">
        <v>3.6</v>
      </c>
      <c r="J45" s="24">
        <v>3.6</v>
      </c>
      <c r="K45" s="24">
        <v>20.100000000000001</v>
      </c>
      <c r="L45" s="24">
        <v>22.9</v>
      </c>
      <c r="M45" s="24">
        <v>5</v>
      </c>
      <c r="N45" s="24">
        <v>5.5</v>
      </c>
      <c r="O45" s="24">
        <v>6</v>
      </c>
      <c r="P45" s="24">
        <v>7.7</v>
      </c>
      <c r="Q45" s="24" t="s">
        <v>74</v>
      </c>
    </row>
    <row r="46" spans="2:17" x14ac:dyDescent="0.45">
      <c r="B46" s="24">
        <v>41</v>
      </c>
      <c r="C46" s="24">
        <v>73</v>
      </c>
      <c r="D46" s="24">
        <v>85</v>
      </c>
      <c r="E46" s="24">
        <v>2</v>
      </c>
      <c r="F46" s="24">
        <v>4</v>
      </c>
      <c r="G46" s="24">
        <v>30</v>
      </c>
      <c r="H46" s="24">
        <v>32.299999999999997</v>
      </c>
      <c r="I46" s="24">
        <v>3.6</v>
      </c>
      <c r="J46" s="24">
        <v>4.2</v>
      </c>
      <c r="K46" s="24">
        <v>24.4</v>
      </c>
      <c r="L46" s="24">
        <f>11.6+13</f>
        <v>24.6</v>
      </c>
      <c r="M46" s="24">
        <v>6</v>
      </c>
      <c r="N46" s="24">
        <v>7</v>
      </c>
      <c r="O46" s="24">
        <v>7</v>
      </c>
      <c r="P46" s="24">
        <v>8.3000000000000007</v>
      </c>
      <c r="Q46" s="24" t="s">
        <v>75</v>
      </c>
    </row>
    <row r="47" spans="2:17" x14ac:dyDescent="0.45">
      <c r="B47" s="24">
        <v>42</v>
      </c>
      <c r="C47" s="24">
        <v>73</v>
      </c>
      <c r="D47" s="24">
        <v>85</v>
      </c>
      <c r="E47" s="24">
        <v>2</v>
      </c>
      <c r="F47" s="24">
        <v>4</v>
      </c>
      <c r="G47" s="24">
        <v>30</v>
      </c>
      <c r="H47" s="24">
        <v>32.299999999999997</v>
      </c>
      <c r="I47" s="24">
        <v>3.6</v>
      </c>
      <c r="J47" s="24">
        <v>4.2</v>
      </c>
      <c r="K47" s="24">
        <v>24.4</v>
      </c>
      <c r="L47" s="24">
        <f>11.6+13</f>
        <v>24.6</v>
      </c>
      <c r="M47" s="24">
        <v>6</v>
      </c>
      <c r="N47" s="24">
        <v>7</v>
      </c>
      <c r="O47" s="24">
        <v>7</v>
      </c>
      <c r="P47" s="24">
        <v>8.3000000000000007</v>
      </c>
      <c r="Q47" s="24" t="s">
        <v>76</v>
      </c>
    </row>
    <row r="48" spans="2:17" x14ac:dyDescent="0.45">
      <c r="B48" s="24">
        <v>43</v>
      </c>
      <c r="C48" s="24">
        <v>73</v>
      </c>
      <c r="D48" s="24">
        <v>85</v>
      </c>
      <c r="E48" s="24">
        <v>2</v>
      </c>
      <c r="F48" s="24">
        <v>4</v>
      </c>
      <c r="G48" s="24">
        <v>30</v>
      </c>
      <c r="H48" s="24">
        <v>32.299999999999997</v>
      </c>
      <c r="I48" s="24">
        <v>3.6</v>
      </c>
      <c r="J48" s="24">
        <v>4.2</v>
      </c>
      <c r="K48" s="24">
        <v>24.4</v>
      </c>
      <c r="L48" s="24">
        <f t="shared" ref="L48:L49" si="3">11.6+13</f>
        <v>24.6</v>
      </c>
      <c r="M48" s="24">
        <v>6</v>
      </c>
      <c r="N48" s="24">
        <v>7</v>
      </c>
      <c r="O48" s="24">
        <v>7</v>
      </c>
      <c r="P48" s="24">
        <v>8.3000000000000007</v>
      </c>
      <c r="Q48" s="24" t="s">
        <v>75</v>
      </c>
    </row>
    <row r="49" spans="1:18" x14ac:dyDescent="0.45">
      <c r="B49" s="24">
        <v>44</v>
      </c>
      <c r="C49" s="24">
        <v>73</v>
      </c>
      <c r="D49" s="24">
        <v>85</v>
      </c>
      <c r="E49" s="24">
        <v>2</v>
      </c>
      <c r="F49" s="24">
        <v>4</v>
      </c>
      <c r="G49" s="24">
        <v>30</v>
      </c>
      <c r="H49" s="24">
        <v>32.299999999999997</v>
      </c>
      <c r="I49" s="24">
        <v>3.6</v>
      </c>
      <c r="J49" s="24">
        <v>4.2</v>
      </c>
      <c r="K49" s="24">
        <v>24.4</v>
      </c>
      <c r="L49" s="24">
        <f t="shared" si="3"/>
        <v>24.6</v>
      </c>
      <c r="M49" s="24">
        <v>6</v>
      </c>
      <c r="N49" s="24">
        <v>7</v>
      </c>
      <c r="O49" s="24">
        <v>7</v>
      </c>
      <c r="P49" s="24">
        <v>8.3000000000000007</v>
      </c>
      <c r="Q49" s="24" t="s">
        <v>76</v>
      </c>
    </row>
    <row r="50" spans="1:18" ht="14.25" x14ac:dyDescent="0.45">
      <c r="A50"/>
      <c r="B50" s="43" t="s">
        <v>87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</row>
    <row r="51" spans="1:18" ht="14.25" x14ac:dyDescent="0.4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8" ht="21.6" customHeight="1" x14ac:dyDescent="0.45">
      <c r="B52" s="40" t="s">
        <v>69</v>
      </c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/>
    </row>
    <row r="53" spans="1:18" ht="16.25" customHeight="1" x14ac:dyDescent="0.45">
      <c r="B53" s="41" t="s">
        <v>71</v>
      </c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/>
    </row>
    <row r="54" spans="1:18" ht="24.6" customHeight="1" x14ac:dyDescent="0.45">
      <c r="B54" s="42" t="s">
        <v>57</v>
      </c>
      <c r="C54" s="42" t="s">
        <v>58</v>
      </c>
      <c r="D54" s="42"/>
      <c r="E54" s="39" t="s">
        <v>61</v>
      </c>
      <c r="F54" s="39" t="s">
        <v>62</v>
      </c>
      <c r="G54" s="39" t="s">
        <v>63</v>
      </c>
      <c r="H54" s="39"/>
      <c r="I54" s="39" t="s">
        <v>64</v>
      </c>
      <c r="J54" s="39"/>
      <c r="K54" s="39" t="s">
        <v>65</v>
      </c>
      <c r="L54" s="39"/>
      <c r="M54" s="39" t="s">
        <v>66</v>
      </c>
      <c r="N54" s="39"/>
      <c r="O54" s="39" t="s">
        <v>67</v>
      </c>
      <c r="P54" s="39"/>
      <c r="Q54" s="23" t="s">
        <v>68</v>
      </c>
    </row>
    <row r="55" spans="1:18" ht="15.6" customHeight="1" x14ac:dyDescent="0.45">
      <c r="B55" s="42"/>
      <c r="C55" s="23" t="s">
        <v>59</v>
      </c>
      <c r="D55" s="23" t="s">
        <v>60</v>
      </c>
      <c r="E55" s="39"/>
      <c r="F55" s="39"/>
      <c r="G55" s="23" t="s">
        <v>59</v>
      </c>
      <c r="H55" s="23" t="s">
        <v>60</v>
      </c>
      <c r="I55" s="23" t="s">
        <v>59</v>
      </c>
      <c r="J55" s="23" t="s">
        <v>60</v>
      </c>
      <c r="K55" s="23" t="s">
        <v>59</v>
      </c>
      <c r="L55" s="23" t="s">
        <v>60</v>
      </c>
      <c r="M55" s="23" t="s">
        <v>59</v>
      </c>
      <c r="N55" s="23" t="s">
        <v>60</v>
      </c>
      <c r="O55" s="23" t="s">
        <v>59</v>
      </c>
      <c r="P55" s="23" t="s">
        <v>60</v>
      </c>
      <c r="Q55" s="23" t="s">
        <v>84</v>
      </c>
    </row>
    <row r="56" spans="1:18" x14ac:dyDescent="0.45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</row>
    <row r="57" spans="1:18" x14ac:dyDescent="0.45">
      <c r="B57" s="24">
        <v>45</v>
      </c>
      <c r="C57" s="24">
        <v>37</v>
      </c>
      <c r="D57" s="24">
        <v>47.5</v>
      </c>
      <c r="E57" s="24">
        <v>0</v>
      </c>
      <c r="F57" s="24">
        <v>1</v>
      </c>
      <c r="G57" s="24">
        <v>30</v>
      </c>
      <c r="H57" s="24">
        <v>38.299999999999997</v>
      </c>
      <c r="I57" s="24">
        <v>4</v>
      </c>
      <c r="J57" s="24">
        <v>5.7</v>
      </c>
      <c r="K57" s="24">
        <v>30</v>
      </c>
      <c r="L57" s="24">
        <v>36.1</v>
      </c>
      <c r="M57" s="24">
        <v>3</v>
      </c>
      <c r="N57" s="24">
        <v>3.5</v>
      </c>
      <c r="O57" s="24">
        <v>4</v>
      </c>
      <c r="P57" s="24">
        <v>5.3</v>
      </c>
      <c r="Q57" s="24" t="s">
        <v>75</v>
      </c>
    </row>
    <row r="58" spans="1:18" x14ac:dyDescent="0.45">
      <c r="B58" s="24">
        <v>46</v>
      </c>
      <c r="C58" s="24">
        <v>73</v>
      </c>
      <c r="D58" s="24">
        <v>85</v>
      </c>
      <c r="E58" s="24">
        <v>2</v>
      </c>
      <c r="F58" s="24">
        <v>4</v>
      </c>
      <c r="G58" s="24">
        <v>30</v>
      </c>
      <c r="H58" s="24">
        <v>32.299999999999997</v>
      </c>
      <c r="I58" s="24">
        <v>3.6</v>
      </c>
      <c r="J58" s="24">
        <v>4.2</v>
      </c>
      <c r="K58" s="24">
        <v>24.4</v>
      </c>
      <c r="L58" s="24">
        <f t="shared" ref="L58" si="4">11.6+13</f>
        <v>24.6</v>
      </c>
      <c r="M58" s="24">
        <v>6</v>
      </c>
      <c r="N58" s="24">
        <v>7</v>
      </c>
      <c r="O58" s="24">
        <v>7</v>
      </c>
      <c r="P58" s="24">
        <v>8.1999999999999993</v>
      </c>
      <c r="Q58" s="24" t="s">
        <v>76</v>
      </c>
    </row>
    <row r="59" spans="1:18" x14ac:dyDescent="0.45">
      <c r="B59" s="24">
        <v>47</v>
      </c>
      <c r="C59" s="24">
        <v>45</v>
      </c>
      <c r="D59" s="24">
        <v>58.7</v>
      </c>
      <c r="E59" s="24">
        <v>1</v>
      </c>
      <c r="F59" s="24">
        <v>2</v>
      </c>
      <c r="G59" s="24">
        <v>23</v>
      </c>
      <c r="H59" s="24">
        <v>29.9</v>
      </c>
      <c r="I59" s="24">
        <v>3.3</v>
      </c>
      <c r="J59" s="24">
        <v>3.9</v>
      </c>
      <c r="K59" s="24">
        <v>11.4</v>
      </c>
      <c r="L59" s="24">
        <v>11.8</v>
      </c>
      <c r="M59" s="24">
        <v>3</v>
      </c>
      <c r="N59" s="24">
        <v>3</v>
      </c>
      <c r="O59" s="24">
        <v>5</v>
      </c>
      <c r="P59" s="24">
        <v>7.6</v>
      </c>
      <c r="Q59" s="24" t="s">
        <v>76</v>
      </c>
    </row>
    <row r="60" spans="1:18" x14ac:dyDescent="0.45">
      <c r="B60" s="24">
        <v>48</v>
      </c>
      <c r="C60" s="24">
        <v>63</v>
      </c>
      <c r="D60" s="24">
        <v>81</v>
      </c>
      <c r="E60" s="24">
        <v>2</v>
      </c>
      <c r="F60" s="24">
        <v>3</v>
      </c>
      <c r="G60" s="24">
        <v>28</v>
      </c>
      <c r="H60" s="24">
        <v>31.4</v>
      </c>
      <c r="I60" s="24">
        <v>3.6</v>
      </c>
      <c r="J60" s="24">
        <v>4.0999999999999996</v>
      </c>
      <c r="K60" s="24">
        <v>20.100000000000001</v>
      </c>
      <c r="L60" s="24">
        <f>13.3+9.5</f>
        <v>22.8</v>
      </c>
      <c r="M60" s="24">
        <v>5</v>
      </c>
      <c r="N60" s="24">
        <v>5</v>
      </c>
      <c r="O60" s="24">
        <v>6</v>
      </c>
      <c r="P60" s="24">
        <v>7.5</v>
      </c>
      <c r="Q60" s="24" t="s">
        <v>78</v>
      </c>
    </row>
    <row r="61" spans="1:18" x14ac:dyDescent="0.45">
      <c r="B61" s="24">
        <v>49</v>
      </c>
      <c r="C61" s="24">
        <v>63</v>
      </c>
      <c r="D61" s="24">
        <v>81</v>
      </c>
      <c r="E61" s="24">
        <v>2</v>
      </c>
      <c r="F61" s="24">
        <v>3</v>
      </c>
      <c r="G61" s="24">
        <v>28</v>
      </c>
      <c r="H61" s="24">
        <v>30.1</v>
      </c>
      <c r="I61" s="24">
        <v>3.6</v>
      </c>
      <c r="J61" s="24">
        <v>4.4000000000000004</v>
      </c>
      <c r="K61" s="24">
        <v>20.100000000000001</v>
      </c>
      <c r="L61" s="24">
        <f>13.5+8.9</f>
        <v>22.4</v>
      </c>
      <c r="M61" s="24">
        <v>5</v>
      </c>
      <c r="N61" s="24">
        <v>5</v>
      </c>
      <c r="O61" s="24">
        <v>6</v>
      </c>
      <c r="P61" s="24">
        <v>7.5</v>
      </c>
      <c r="Q61" s="24" t="s">
        <v>77</v>
      </c>
    </row>
    <row r="62" spans="1:18" x14ac:dyDescent="0.45">
      <c r="B62" s="24">
        <v>50</v>
      </c>
      <c r="C62" s="24">
        <v>63</v>
      </c>
      <c r="D62" s="24">
        <v>77</v>
      </c>
      <c r="E62" s="24">
        <v>2</v>
      </c>
      <c r="F62" s="24">
        <v>3</v>
      </c>
      <c r="G62" s="24">
        <v>28</v>
      </c>
      <c r="H62" s="24">
        <v>31.7</v>
      </c>
      <c r="I62" s="24">
        <v>3.6</v>
      </c>
      <c r="J62" s="24">
        <v>3.6</v>
      </c>
      <c r="K62" s="24">
        <v>20.100000000000001</v>
      </c>
      <c r="L62" s="24">
        <v>20.100000000000001</v>
      </c>
      <c r="M62" s="24">
        <v>5</v>
      </c>
      <c r="N62" s="24">
        <v>5</v>
      </c>
      <c r="O62" s="24">
        <v>6</v>
      </c>
      <c r="P62" s="24">
        <v>7.2</v>
      </c>
      <c r="Q62" s="24" t="s">
        <v>79</v>
      </c>
    </row>
    <row r="63" spans="1:18" x14ac:dyDescent="0.45">
      <c r="B63" s="24">
        <v>51</v>
      </c>
      <c r="C63" s="24">
        <v>73</v>
      </c>
      <c r="D63" s="24">
        <v>88.8</v>
      </c>
      <c r="E63" s="24">
        <v>2</v>
      </c>
      <c r="F63" s="24">
        <v>4</v>
      </c>
      <c r="G63" s="24">
        <v>30</v>
      </c>
      <c r="H63" s="24">
        <v>35.299999999999997</v>
      </c>
      <c r="I63" s="24">
        <v>3.6</v>
      </c>
      <c r="J63" s="24">
        <v>4.4000000000000004</v>
      </c>
      <c r="K63" s="24">
        <v>24.4</v>
      </c>
      <c r="L63" s="24">
        <f>12.6+15.7</f>
        <v>28.299999999999997</v>
      </c>
      <c r="M63" s="24">
        <v>6</v>
      </c>
      <c r="N63" s="24">
        <v>6.5</v>
      </c>
      <c r="O63" s="24">
        <v>7</v>
      </c>
      <c r="P63" s="24">
        <v>7.7</v>
      </c>
      <c r="Q63" s="24" t="s">
        <v>80</v>
      </c>
    </row>
    <row r="64" spans="1:18" x14ac:dyDescent="0.45">
      <c r="B64" s="24">
        <v>52</v>
      </c>
      <c r="C64" s="24">
        <v>63</v>
      </c>
      <c r="D64" s="24">
        <v>85</v>
      </c>
      <c r="E64" s="24">
        <v>2</v>
      </c>
      <c r="F64" s="24">
        <v>3</v>
      </c>
      <c r="G64" s="24">
        <v>28</v>
      </c>
      <c r="H64" s="24">
        <v>36.700000000000003</v>
      </c>
      <c r="I64" s="24">
        <v>3.6</v>
      </c>
      <c r="J64" s="24">
        <v>6.4</v>
      </c>
      <c r="K64" s="24">
        <v>20.100000000000001</v>
      </c>
      <c r="L64" s="24">
        <f>14.3+9.4</f>
        <v>23.700000000000003</v>
      </c>
      <c r="M64" s="24">
        <v>5</v>
      </c>
      <c r="N64" s="24">
        <v>5</v>
      </c>
      <c r="O64" s="24">
        <v>7</v>
      </c>
      <c r="P64" s="24">
        <v>10.7</v>
      </c>
      <c r="Q64" s="24" t="s">
        <v>77</v>
      </c>
    </row>
    <row r="65" spans="2:17" x14ac:dyDescent="0.45">
      <c r="B65" s="24">
        <v>53</v>
      </c>
      <c r="C65" s="24">
        <v>45</v>
      </c>
      <c r="D65" s="24">
        <v>60</v>
      </c>
      <c r="E65" s="24">
        <v>1</v>
      </c>
      <c r="F65" s="24">
        <v>2</v>
      </c>
      <c r="G65" s="24">
        <v>28</v>
      </c>
      <c r="H65" s="24">
        <v>27.5</v>
      </c>
      <c r="I65" s="24">
        <v>3.3</v>
      </c>
      <c r="J65" s="24">
        <v>5.2</v>
      </c>
      <c r="K65" s="24">
        <v>11.4</v>
      </c>
      <c r="L65" s="24">
        <v>13.9</v>
      </c>
      <c r="M65" s="24">
        <v>3</v>
      </c>
      <c r="N65" s="24">
        <v>3.2</v>
      </c>
      <c r="O65" s="24">
        <v>7</v>
      </c>
      <c r="P65" s="24">
        <v>13.2</v>
      </c>
      <c r="Q65" s="24" t="s">
        <v>81</v>
      </c>
    </row>
    <row r="66" spans="2:17" x14ac:dyDescent="0.45">
      <c r="B66" s="24">
        <v>54</v>
      </c>
      <c r="C66" s="24">
        <v>37</v>
      </c>
      <c r="D66" s="24">
        <v>40</v>
      </c>
      <c r="E66" s="24">
        <v>0</v>
      </c>
      <c r="F66" s="24">
        <v>1</v>
      </c>
      <c r="G66" s="24">
        <v>30</v>
      </c>
      <c r="H66" s="24">
        <v>30</v>
      </c>
      <c r="I66" s="24">
        <v>4</v>
      </c>
      <c r="J66" s="24">
        <v>5</v>
      </c>
      <c r="K66" s="24">
        <v>30</v>
      </c>
      <c r="L66" s="24">
        <v>30.7</v>
      </c>
      <c r="M66" s="24">
        <v>3</v>
      </c>
      <c r="N66" s="24">
        <v>3</v>
      </c>
      <c r="O66" s="24">
        <v>4</v>
      </c>
      <c r="P66" s="24">
        <v>8</v>
      </c>
      <c r="Q66" s="24" t="s">
        <v>82</v>
      </c>
    </row>
    <row r="67" spans="2:17" x14ac:dyDescent="0.45">
      <c r="B67" s="24">
        <v>55</v>
      </c>
      <c r="C67" s="24">
        <v>90</v>
      </c>
      <c r="D67" s="24">
        <v>81</v>
      </c>
      <c r="E67" s="24">
        <v>2</v>
      </c>
      <c r="F67" s="24">
        <v>3</v>
      </c>
      <c r="G67" s="24">
        <v>34</v>
      </c>
      <c r="H67" s="24">
        <v>35.6</v>
      </c>
      <c r="I67" s="24">
        <v>3.8</v>
      </c>
      <c r="J67" s="24">
        <v>3.6</v>
      </c>
      <c r="K67" s="24">
        <v>31.5</v>
      </c>
      <c r="L67" s="24">
        <v>22.5</v>
      </c>
      <c r="M67" s="24">
        <v>5</v>
      </c>
      <c r="N67" s="24">
        <v>5.3</v>
      </c>
      <c r="O67" s="24">
        <v>9</v>
      </c>
      <c r="P67" s="24">
        <v>7.7</v>
      </c>
      <c r="Q67" s="24" t="s">
        <v>74</v>
      </c>
    </row>
    <row r="68" spans="2:17" x14ac:dyDescent="0.45">
      <c r="B68" s="24">
        <v>56</v>
      </c>
      <c r="C68" s="24">
        <v>63</v>
      </c>
      <c r="D68" s="24">
        <v>85</v>
      </c>
      <c r="E68" s="24">
        <v>2</v>
      </c>
      <c r="F68" s="24">
        <v>4</v>
      </c>
      <c r="G68" s="24">
        <v>30</v>
      </c>
      <c r="H68" s="24">
        <v>32.299999999999997</v>
      </c>
      <c r="I68" s="24">
        <v>3.6</v>
      </c>
      <c r="J68" s="24">
        <v>4.2</v>
      </c>
      <c r="K68" s="24">
        <v>24.4</v>
      </c>
      <c r="L68" s="24">
        <v>24.6</v>
      </c>
      <c r="M68" s="24">
        <v>6</v>
      </c>
      <c r="N68" s="24">
        <v>7</v>
      </c>
      <c r="O68" s="24">
        <v>7</v>
      </c>
      <c r="P68" s="24">
        <v>8.3000000000000007</v>
      </c>
      <c r="Q68" s="24" t="s">
        <v>75</v>
      </c>
    </row>
    <row r="69" spans="2:17" x14ac:dyDescent="0.45">
      <c r="B69" s="24">
        <v>57</v>
      </c>
      <c r="C69" s="24">
        <v>73</v>
      </c>
      <c r="D69" s="24">
        <v>85</v>
      </c>
      <c r="E69" s="24">
        <v>2</v>
      </c>
      <c r="F69" s="24">
        <v>4</v>
      </c>
      <c r="G69" s="24">
        <v>30</v>
      </c>
      <c r="H69" s="24">
        <v>32.299999999999997</v>
      </c>
      <c r="I69" s="24">
        <v>3.6</v>
      </c>
      <c r="J69" s="24">
        <v>4.2</v>
      </c>
      <c r="K69" s="24">
        <v>24.4</v>
      </c>
      <c r="L69" s="24">
        <v>24.6</v>
      </c>
      <c r="M69" s="24">
        <v>6</v>
      </c>
      <c r="N69" s="24">
        <v>7</v>
      </c>
      <c r="O69" s="24">
        <v>7</v>
      </c>
      <c r="P69" s="24">
        <v>8.3000000000000007</v>
      </c>
      <c r="Q69" s="24" t="s">
        <v>76</v>
      </c>
    </row>
    <row r="70" spans="2:17" x14ac:dyDescent="0.45">
      <c r="B70" s="24">
        <v>58</v>
      </c>
      <c r="C70" s="24">
        <v>73</v>
      </c>
      <c r="D70" s="24">
        <v>85</v>
      </c>
      <c r="E70" s="24">
        <v>2</v>
      </c>
      <c r="F70" s="24">
        <v>4</v>
      </c>
      <c r="G70" s="24">
        <v>30</v>
      </c>
      <c r="H70" s="24">
        <v>32.299999999999997</v>
      </c>
      <c r="I70" s="24">
        <v>3.6</v>
      </c>
      <c r="J70" s="24">
        <v>4.2</v>
      </c>
      <c r="K70" s="24">
        <v>24.4</v>
      </c>
      <c r="L70" s="24">
        <v>24.6</v>
      </c>
      <c r="M70" s="24">
        <v>6</v>
      </c>
      <c r="N70" s="24">
        <v>7</v>
      </c>
      <c r="O70" s="24">
        <v>7</v>
      </c>
      <c r="P70" s="24">
        <v>8.3000000000000007</v>
      </c>
      <c r="Q70" s="24" t="s">
        <v>75</v>
      </c>
    </row>
    <row r="71" spans="2:17" x14ac:dyDescent="0.45">
      <c r="B71" s="24">
        <v>59</v>
      </c>
      <c r="C71" s="24">
        <v>73</v>
      </c>
      <c r="D71" s="24">
        <v>85</v>
      </c>
      <c r="E71" s="24">
        <v>2</v>
      </c>
      <c r="F71" s="24">
        <v>4</v>
      </c>
      <c r="G71" s="24">
        <v>30</v>
      </c>
      <c r="H71" s="24">
        <v>32.299999999999997</v>
      </c>
      <c r="I71" s="24">
        <v>3.6</v>
      </c>
      <c r="J71" s="24">
        <v>4.2</v>
      </c>
      <c r="K71" s="24">
        <v>24.4</v>
      </c>
      <c r="L71" s="24">
        <v>24.6</v>
      </c>
      <c r="M71" s="24">
        <v>6</v>
      </c>
      <c r="N71" s="24">
        <v>7</v>
      </c>
      <c r="O71" s="24">
        <v>7</v>
      </c>
      <c r="P71" s="24">
        <v>8.3000000000000007</v>
      </c>
      <c r="Q71" s="24" t="s">
        <v>76</v>
      </c>
    </row>
    <row r="72" spans="2:17" x14ac:dyDescent="0.45">
      <c r="B72" s="24">
        <v>60</v>
      </c>
      <c r="C72" s="24">
        <v>37</v>
      </c>
      <c r="D72" s="24">
        <v>47.5</v>
      </c>
      <c r="E72" s="24">
        <v>0</v>
      </c>
      <c r="F72" s="24">
        <v>1</v>
      </c>
      <c r="G72" s="24">
        <v>30</v>
      </c>
      <c r="H72" s="24">
        <v>38.299999999999997</v>
      </c>
      <c r="I72" s="24">
        <v>4</v>
      </c>
      <c r="J72" s="24">
        <v>5.7</v>
      </c>
      <c r="K72" s="24">
        <v>30</v>
      </c>
      <c r="L72" s="24">
        <v>36.1</v>
      </c>
      <c r="M72" s="24">
        <v>3</v>
      </c>
      <c r="N72" s="24">
        <v>3.5</v>
      </c>
      <c r="O72" s="24">
        <v>4</v>
      </c>
      <c r="P72" s="24">
        <v>5.3</v>
      </c>
      <c r="Q72" s="24" t="s">
        <v>75</v>
      </c>
    </row>
    <row r="73" spans="2:17" x14ac:dyDescent="0.45">
      <c r="B73" s="24">
        <v>61</v>
      </c>
      <c r="C73" s="24">
        <v>73</v>
      </c>
      <c r="D73" s="24">
        <v>85</v>
      </c>
      <c r="E73" s="24">
        <v>2</v>
      </c>
      <c r="F73" s="24">
        <v>4</v>
      </c>
      <c r="G73" s="24">
        <v>30</v>
      </c>
      <c r="H73" s="24">
        <v>32.299999999999997</v>
      </c>
      <c r="I73" s="24">
        <v>3.6</v>
      </c>
      <c r="J73" s="24">
        <v>4.2</v>
      </c>
      <c r="K73" s="24">
        <v>24.4</v>
      </c>
      <c r="L73" s="24">
        <v>24.6</v>
      </c>
      <c r="M73" s="24">
        <v>6</v>
      </c>
      <c r="N73" s="24">
        <v>7</v>
      </c>
      <c r="O73" s="24">
        <v>7</v>
      </c>
      <c r="P73" s="24">
        <v>8.1999999999999993</v>
      </c>
      <c r="Q73" s="24" t="s">
        <v>76</v>
      </c>
    </row>
    <row r="74" spans="2:17" x14ac:dyDescent="0.45">
      <c r="B74" s="24">
        <v>62</v>
      </c>
      <c r="C74" s="24">
        <v>45</v>
      </c>
      <c r="D74" s="24">
        <v>58.7</v>
      </c>
      <c r="E74" s="24">
        <v>1</v>
      </c>
      <c r="F74" s="24">
        <v>2</v>
      </c>
      <c r="G74" s="24">
        <v>23</v>
      </c>
      <c r="H74" s="24">
        <v>29.9</v>
      </c>
      <c r="I74" s="24">
        <v>3.3</v>
      </c>
      <c r="J74" s="24">
        <v>3.9</v>
      </c>
      <c r="K74" s="24">
        <v>11.4</v>
      </c>
      <c r="L74" s="24">
        <v>11.8</v>
      </c>
      <c r="M74" s="24">
        <v>3</v>
      </c>
      <c r="N74" s="24">
        <v>3</v>
      </c>
      <c r="O74" s="24">
        <v>5</v>
      </c>
      <c r="P74" s="24">
        <v>7.6</v>
      </c>
      <c r="Q74" s="24" t="s">
        <v>76</v>
      </c>
    </row>
    <row r="75" spans="2:17" x14ac:dyDescent="0.45">
      <c r="B75" s="24">
        <v>63</v>
      </c>
      <c r="C75" s="24">
        <v>63</v>
      </c>
      <c r="D75" s="24">
        <v>81</v>
      </c>
      <c r="E75" s="24">
        <v>2</v>
      </c>
      <c r="F75" s="24">
        <v>3</v>
      </c>
      <c r="G75" s="24">
        <v>28</v>
      </c>
      <c r="H75" s="24">
        <v>31.4</v>
      </c>
      <c r="I75" s="24">
        <v>3.6</v>
      </c>
      <c r="J75" s="24">
        <v>4.0999999999999996</v>
      </c>
      <c r="K75" s="24">
        <v>20.100000000000001</v>
      </c>
      <c r="L75" s="24">
        <v>22.8</v>
      </c>
      <c r="M75" s="24">
        <v>5</v>
      </c>
      <c r="N75" s="24">
        <v>5</v>
      </c>
      <c r="O75" s="24">
        <v>6</v>
      </c>
      <c r="P75" s="24">
        <v>7.5</v>
      </c>
      <c r="Q75" s="24" t="s">
        <v>78</v>
      </c>
    </row>
    <row r="76" spans="2:17" x14ac:dyDescent="0.45">
      <c r="B76" s="24">
        <v>64</v>
      </c>
      <c r="C76" s="24">
        <v>63</v>
      </c>
      <c r="D76" s="24">
        <v>81</v>
      </c>
      <c r="E76" s="24">
        <v>2</v>
      </c>
      <c r="F76" s="24">
        <v>3</v>
      </c>
      <c r="G76" s="24">
        <v>28</v>
      </c>
      <c r="H76" s="24">
        <v>30.1</v>
      </c>
      <c r="I76" s="24">
        <v>3.6</v>
      </c>
      <c r="J76" s="24">
        <v>4.4000000000000004</v>
      </c>
      <c r="K76" s="24">
        <v>20.100000000000001</v>
      </c>
      <c r="L76" s="24">
        <v>22.4</v>
      </c>
      <c r="M76" s="24">
        <v>5</v>
      </c>
      <c r="N76" s="24">
        <v>5</v>
      </c>
      <c r="O76" s="24">
        <v>6</v>
      </c>
      <c r="P76" s="24">
        <v>7.5</v>
      </c>
      <c r="Q76" s="24" t="s">
        <v>77</v>
      </c>
    </row>
    <row r="77" spans="2:17" x14ac:dyDescent="0.45">
      <c r="B77" s="24">
        <v>65</v>
      </c>
      <c r="C77" s="24">
        <v>63</v>
      </c>
      <c r="D77" s="24">
        <v>77</v>
      </c>
      <c r="E77" s="24">
        <v>2</v>
      </c>
      <c r="F77" s="24">
        <v>3</v>
      </c>
      <c r="G77" s="24">
        <v>28</v>
      </c>
      <c r="H77" s="24">
        <v>31.7</v>
      </c>
      <c r="I77" s="24">
        <v>3.6</v>
      </c>
      <c r="J77" s="24">
        <v>3.6</v>
      </c>
      <c r="K77" s="24">
        <v>20.100000000000001</v>
      </c>
      <c r="L77" s="24">
        <v>20.100000000000001</v>
      </c>
      <c r="M77" s="24">
        <v>5</v>
      </c>
      <c r="N77" s="24">
        <v>5</v>
      </c>
      <c r="O77" s="24">
        <v>6</v>
      </c>
      <c r="P77" s="24">
        <v>7.2</v>
      </c>
      <c r="Q77" s="24" t="s">
        <v>79</v>
      </c>
    </row>
    <row r="78" spans="2:17" x14ac:dyDescent="0.45">
      <c r="B78" s="24">
        <v>66</v>
      </c>
      <c r="C78" s="24">
        <v>73</v>
      </c>
      <c r="D78" s="24">
        <v>88.8</v>
      </c>
      <c r="E78" s="24">
        <v>2</v>
      </c>
      <c r="F78" s="24">
        <v>4</v>
      </c>
      <c r="G78" s="24">
        <v>30</v>
      </c>
      <c r="H78" s="24">
        <v>35.299999999999997</v>
      </c>
      <c r="I78" s="24">
        <v>3.6</v>
      </c>
      <c r="J78" s="24">
        <v>4.4000000000000004</v>
      </c>
      <c r="K78" s="24">
        <v>24.4</v>
      </c>
      <c r="L78" s="24">
        <f>12.6+15.7</f>
        <v>28.299999999999997</v>
      </c>
      <c r="M78" s="24">
        <v>6</v>
      </c>
      <c r="N78" s="24">
        <v>6.5</v>
      </c>
      <c r="O78" s="24">
        <v>7</v>
      </c>
      <c r="P78" s="24">
        <v>7.7</v>
      </c>
      <c r="Q78" s="24" t="s">
        <v>80</v>
      </c>
    </row>
    <row r="79" spans="2:17" x14ac:dyDescent="0.45">
      <c r="B79" s="24">
        <v>67</v>
      </c>
      <c r="C79" s="24">
        <v>63</v>
      </c>
      <c r="D79" s="24">
        <v>85</v>
      </c>
      <c r="E79" s="24">
        <v>2</v>
      </c>
      <c r="F79" s="24">
        <v>3</v>
      </c>
      <c r="G79" s="24">
        <v>28</v>
      </c>
      <c r="H79" s="24">
        <v>36.700000000000003</v>
      </c>
      <c r="I79" s="24">
        <v>3.6</v>
      </c>
      <c r="J79" s="24">
        <v>6.4</v>
      </c>
      <c r="K79" s="24">
        <v>20.100000000000001</v>
      </c>
      <c r="L79" s="24">
        <v>23.700000000000003</v>
      </c>
      <c r="M79" s="24">
        <v>5</v>
      </c>
      <c r="N79" s="24">
        <v>5</v>
      </c>
      <c r="O79" s="24">
        <v>6</v>
      </c>
      <c r="P79" s="24">
        <v>11.2</v>
      </c>
      <c r="Q79" s="24" t="s">
        <v>77</v>
      </c>
    </row>
    <row r="80" spans="2:17" x14ac:dyDescent="0.45">
      <c r="B80" s="24">
        <v>68</v>
      </c>
      <c r="C80" s="24">
        <v>45</v>
      </c>
      <c r="D80" s="24">
        <v>60</v>
      </c>
      <c r="E80" s="24">
        <v>1</v>
      </c>
      <c r="F80" s="24">
        <v>2</v>
      </c>
      <c r="G80" s="24">
        <v>28</v>
      </c>
      <c r="H80" s="24">
        <v>27.5</v>
      </c>
      <c r="I80" s="24">
        <v>3.3</v>
      </c>
      <c r="J80" s="24">
        <v>5.2</v>
      </c>
      <c r="K80" s="24">
        <v>11.4</v>
      </c>
      <c r="L80" s="24">
        <v>13.9</v>
      </c>
      <c r="M80" s="24">
        <v>3</v>
      </c>
      <c r="N80" s="24">
        <v>3.2</v>
      </c>
      <c r="O80" s="24">
        <v>5</v>
      </c>
      <c r="P80" s="24">
        <v>13.2</v>
      </c>
      <c r="Q80" s="24" t="s">
        <v>81</v>
      </c>
    </row>
    <row r="81" spans="2:17" x14ac:dyDescent="0.45">
      <c r="B81" s="24">
        <v>69</v>
      </c>
      <c r="C81" s="24">
        <v>37</v>
      </c>
      <c r="D81" s="24">
        <v>40</v>
      </c>
      <c r="E81" s="24">
        <v>0</v>
      </c>
      <c r="F81" s="24">
        <v>1</v>
      </c>
      <c r="G81" s="24">
        <v>30</v>
      </c>
      <c r="H81" s="24">
        <v>30</v>
      </c>
      <c r="I81" s="24">
        <v>4</v>
      </c>
      <c r="J81" s="24">
        <v>5</v>
      </c>
      <c r="K81" s="24">
        <v>30</v>
      </c>
      <c r="L81" s="24">
        <v>30.7</v>
      </c>
      <c r="M81" s="24">
        <v>3</v>
      </c>
      <c r="N81" s="24">
        <v>3</v>
      </c>
      <c r="O81" s="24">
        <v>4</v>
      </c>
      <c r="P81" s="24">
        <v>8</v>
      </c>
      <c r="Q81" s="24" t="s">
        <v>82</v>
      </c>
    </row>
    <row r="82" spans="2:17" x14ac:dyDescent="0.45">
      <c r="B82" s="24">
        <v>70</v>
      </c>
      <c r="C82" s="24">
        <v>73</v>
      </c>
      <c r="D82" s="24">
        <v>85</v>
      </c>
      <c r="E82" s="24">
        <v>2</v>
      </c>
      <c r="F82" s="24">
        <v>4</v>
      </c>
      <c r="G82" s="24">
        <v>30</v>
      </c>
      <c r="H82" s="24">
        <v>32.299999999999997</v>
      </c>
      <c r="I82" s="24">
        <v>3.6</v>
      </c>
      <c r="J82" s="24">
        <v>4.2</v>
      </c>
      <c r="K82" s="24">
        <v>24.4</v>
      </c>
      <c r="L82" s="24">
        <v>24.6</v>
      </c>
      <c r="M82" s="24">
        <v>6</v>
      </c>
      <c r="N82" s="24">
        <v>7</v>
      </c>
      <c r="O82" s="24">
        <v>7</v>
      </c>
      <c r="P82" s="24">
        <v>8.3000000000000007</v>
      </c>
      <c r="Q82" s="24" t="s">
        <v>75</v>
      </c>
    </row>
    <row r="83" spans="2:17" x14ac:dyDescent="0.45">
      <c r="B83" s="24">
        <v>71</v>
      </c>
      <c r="C83" s="24">
        <v>73</v>
      </c>
      <c r="D83" s="24">
        <v>85</v>
      </c>
      <c r="E83" s="24">
        <v>2</v>
      </c>
      <c r="F83" s="24">
        <v>4</v>
      </c>
      <c r="G83" s="24">
        <v>30</v>
      </c>
      <c r="H83" s="24">
        <v>32.299999999999997</v>
      </c>
      <c r="I83" s="24">
        <v>3.6</v>
      </c>
      <c r="J83" s="24">
        <v>4.2</v>
      </c>
      <c r="K83" s="24">
        <v>24.4</v>
      </c>
      <c r="L83" s="24">
        <v>24.6</v>
      </c>
      <c r="M83" s="24">
        <v>6</v>
      </c>
      <c r="N83" s="24">
        <v>7</v>
      </c>
      <c r="O83" s="24">
        <v>7</v>
      </c>
      <c r="P83" s="24">
        <v>8.3000000000000007</v>
      </c>
      <c r="Q83" s="24" t="s">
        <v>76</v>
      </c>
    </row>
    <row r="84" spans="2:17" x14ac:dyDescent="0.45">
      <c r="B84" s="24">
        <v>72</v>
      </c>
      <c r="C84" s="24">
        <v>73</v>
      </c>
      <c r="D84" s="24">
        <v>85</v>
      </c>
      <c r="E84" s="24">
        <v>2</v>
      </c>
      <c r="F84" s="24">
        <v>4</v>
      </c>
      <c r="G84" s="24">
        <v>30</v>
      </c>
      <c r="H84" s="24">
        <v>32.299999999999997</v>
      </c>
      <c r="I84" s="24">
        <v>3.6</v>
      </c>
      <c r="J84" s="24">
        <v>4.2</v>
      </c>
      <c r="K84" s="24">
        <v>24.4</v>
      </c>
      <c r="L84" s="24">
        <v>24.6</v>
      </c>
      <c r="M84" s="24">
        <v>6</v>
      </c>
      <c r="N84" s="24">
        <v>7</v>
      </c>
      <c r="O84" s="24">
        <v>7</v>
      </c>
      <c r="P84" s="24">
        <v>8.3000000000000007</v>
      </c>
      <c r="Q84" s="24" t="s">
        <v>75</v>
      </c>
    </row>
    <row r="85" spans="2:17" x14ac:dyDescent="0.45">
      <c r="B85" s="24">
        <v>73</v>
      </c>
      <c r="C85" s="24">
        <v>73</v>
      </c>
      <c r="D85" s="24">
        <v>85</v>
      </c>
      <c r="E85" s="24">
        <v>2</v>
      </c>
      <c r="F85" s="24">
        <v>4</v>
      </c>
      <c r="G85" s="24">
        <v>30</v>
      </c>
      <c r="H85" s="24">
        <v>32.299999999999997</v>
      </c>
      <c r="I85" s="24">
        <v>3.6</v>
      </c>
      <c r="J85" s="24">
        <v>4.2</v>
      </c>
      <c r="K85" s="24">
        <v>24.4</v>
      </c>
      <c r="L85" s="24">
        <v>24.6</v>
      </c>
      <c r="M85" s="24">
        <v>6</v>
      </c>
      <c r="N85" s="24">
        <v>7</v>
      </c>
      <c r="O85" s="24">
        <v>7</v>
      </c>
      <c r="P85" s="24">
        <v>8.3000000000000007</v>
      </c>
      <c r="Q85" s="24" t="s">
        <v>76</v>
      </c>
    </row>
    <row r="86" spans="2:17" x14ac:dyDescent="0.45">
      <c r="B86" s="24">
        <v>74</v>
      </c>
      <c r="C86" s="24">
        <v>37</v>
      </c>
      <c r="D86" s="24">
        <v>47.5</v>
      </c>
      <c r="E86" s="24">
        <v>0</v>
      </c>
      <c r="F86" s="24">
        <v>1</v>
      </c>
      <c r="G86" s="24">
        <v>30</v>
      </c>
      <c r="H86" s="24">
        <v>38.299999999999997</v>
      </c>
      <c r="I86" s="24">
        <v>4</v>
      </c>
      <c r="J86" s="24">
        <v>5.7</v>
      </c>
      <c r="K86" s="24">
        <v>30</v>
      </c>
      <c r="L86" s="24">
        <v>36.1</v>
      </c>
      <c r="M86" s="24">
        <v>3</v>
      </c>
      <c r="N86" s="24">
        <v>3.5</v>
      </c>
      <c r="O86" s="24">
        <v>4</v>
      </c>
      <c r="P86" s="24">
        <v>5.3</v>
      </c>
      <c r="Q86" s="24" t="s">
        <v>75</v>
      </c>
    </row>
    <row r="87" spans="2:17" x14ac:dyDescent="0.45">
      <c r="B87" s="24">
        <v>75</v>
      </c>
      <c r="C87" s="24">
        <v>73</v>
      </c>
      <c r="D87" s="24">
        <v>85</v>
      </c>
      <c r="E87" s="24">
        <v>2</v>
      </c>
      <c r="F87" s="24">
        <v>4</v>
      </c>
      <c r="G87" s="24">
        <v>30</v>
      </c>
      <c r="H87" s="24">
        <v>32.299999999999997</v>
      </c>
      <c r="I87" s="24">
        <v>3.6</v>
      </c>
      <c r="J87" s="24">
        <v>4.2</v>
      </c>
      <c r="K87" s="24">
        <v>24.4</v>
      </c>
      <c r="L87" s="24">
        <v>24.6</v>
      </c>
      <c r="M87" s="24">
        <v>6</v>
      </c>
      <c r="N87" s="24">
        <v>7</v>
      </c>
      <c r="O87" s="24">
        <v>7</v>
      </c>
      <c r="P87" s="24">
        <v>8.1999999999999993</v>
      </c>
      <c r="Q87" s="24" t="s">
        <v>76</v>
      </c>
    </row>
    <row r="88" spans="2:17" x14ac:dyDescent="0.45">
      <c r="B88" s="24">
        <v>76</v>
      </c>
      <c r="C88" s="24">
        <v>45</v>
      </c>
      <c r="D88" s="24">
        <v>58.7</v>
      </c>
      <c r="E88" s="24">
        <v>1</v>
      </c>
      <c r="F88" s="24">
        <v>2</v>
      </c>
      <c r="G88" s="24">
        <v>23</v>
      </c>
      <c r="H88" s="24">
        <v>29.9</v>
      </c>
      <c r="I88" s="24">
        <v>3.3</v>
      </c>
      <c r="J88" s="24">
        <v>3.9</v>
      </c>
      <c r="K88" s="24">
        <v>11.4</v>
      </c>
      <c r="L88" s="24">
        <v>11.8</v>
      </c>
      <c r="M88" s="24">
        <v>3</v>
      </c>
      <c r="N88" s="24">
        <v>3</v>
      </c>
      <c r="O88" s="24">
        <v>5</v>
      </c>
      <c r="P88" s="24">
        <v>7.6</v>
      </c>
      <c r="Q88" s="24" t="s">
        <v>76</v>
      </c>
    </row>
    <row r="89" spans="2:17" x14ac:dyDescent="0.45">
      <c r="B89" s="24">
        <v>77</v>
      </c>
      <c r="C89" s="24">
        <v>63</v>
      </c>
      <c r="D89" s="24">
        <v>81</v>
      </c>
      <c r="E89" s="24">
        <v>2</v>
      </c>
      <c r="F89" s="24">
        <v>3</v>
      </c>
      <c r="G89" s="24">
        <v>28</v>
      </c>
      <c r="H89" s="24">
        <v>31.4</v>
      </c>
      <c r="I89" s="24">
        <v>3.6</v>
      </c>
      <c r="J89" s="24">
        <v>4.0999999999999996</v>
      </c>
      <c r="K89" s="24">
        <v>20.100000000000001</v>
      </c>
      <c r="L89" s="24">
        <v>22.8</v>
      </c>
      <c r="M89" s="24">
        <v>5</v>
      </c>
      <c r="N89" s="24">
        <v>5</v>
      </c>
      <c r="O89" s="24">
        <v>6</v>
      </c>
      <c r="P89" s="24">
        <v>7.5</v>
      </c>
      <c r="Q89" s="24" t="s">
        <v>78</v>
      </c>
    </row>
    <row r="90" spans="2:17" x14ac:dyDescent="0.45">
      <c r="B90" s="24">
        <v>78</v>
      </c>
      <c r="C90" s="24">
        <v>63</v>
      </c>
      <c r="D90" s="24">
        <v>81</v>
      </c>
      <c r="E90" s="24">
        <v>2</v>
      </c>
      <c r="F90" s="24">
        <v>3</v>
      </c>
      <c r="G90" s="24">
        <v>28</v>
      </c>
      <c r="H90" s="24">
        <v>30.1</v>
      </c>
      <c r="I90" s="24">
        <v>3.6</v>
      </c>
      <c r="J90" s="24">
        <v>4.4000000000000004</v>
      </c>
      <c r="K90" s="24">
        <v>20.100000000000001</v>
      </c>
      <c r="L90" s="24">
        <v>22.4</v>
      </c>
      <c r="M90" s="24">
        <v>5</v>
      </c>
      <c r="N90" s="24">
        <v>5</v>
      </c>
      <c r="O90" s="24">
        <v>6</v>
      </c>
      <c r="P90" s="24">
        <v>7.5</v>
      </c>
      <c r="Q90" s="24" t="s">
        <v>77</v>
      </c>
    </row>
    <row r="91" spans="2:17" x14ac:dyDescent="0.45">
      <c r="B91" s="24">
        <v>79</v>
      </c>
      <c r="C91" s="24">
        <v>63</v>
      </c>
      <c r="D91" s="24">
        <v>77</v>
      </c>
      <c r="E91" s="24">
        <v>2</v>
      </c>
      <c r="F91" s="24">
        <v>3</v>
      </c>
      <c r="G91" s="24">
        <v>28</v>
      </c>
      <c r="H91" s="24">
        <v>31.7</v>
      </c>
      <c r="I91" s="24">
        <v>3.6</v>
      </c>
      <c r="J91" s="24">
        <v>3.6</v>
      </c>
      <c r="K91" s="24">
        <v>20.100000000000001</v>
      </c>
      <c r="L91" s="24">
        <v>20.100000000000001</v>
      </c>
      <c r="M91" s="24">
        <v>5</v>
      </c>
      <c r="N91" s="24">
        <v>5</v>
      </c>
      <c r="O91" s="24">
        <v>6</v>
      </c>
      <c r="P91" s="24">
        <v>7.2</v>
      </c>
      <c r="Q91" s="24" t="s">
        <v>79</v>
      </c>
    </row>
    <row r="92" spans="2:17" x14ac:dyDescent="0.45">
      <c r="B92" s="24">
        <v>80</v>
      </c>
      <c r="C92" s="24">
        <v>90</v>
      </c>
      <c r="D92" s="24">
        <v>104</v>
      </c>
      <c r="E92" s="24">
        <v>3</v>
      </c>
      <c r="F92" s="24">
        <v>5</v>
      </c>
      <c r="G92" s="24">
        <v>34</v>
      </c>
      <c r="H92" s="24">
        <v>34.1</v>
      </c>
      <c r="I92" s="24">
        <v>3.8</v>
      </c>
      <c r="J92" s="24">
        <v>5.3</v>
      </c>
      <c r="K92" s="24">
        <v>31.5</v>
      </c>
      <c r="L92" s="24">
        <v>36.6</v>
      </c>
      <c r="M92" s="24">
        <v>9</v>
      </c>
      <c r="N92" s="24">
        <v>9</v>
      </c>
      <c r="O92" s="24">
        <v>9</v>
      </c>
      <c r="P92" s="24">
        <v>9</v>
      </c>
      <c r="Q92" s="24" t="s">
        <v>77</v>
      </c>
    </row>
    <row r="93" spans="2:17" x14ac:dyDescent="0.45">
      <c r="B93" s="24">
        <v>81</v>
      </c>
      <c r="C93" s="24">
        <v>45</v>
      </c>
      <c r="D93" s="24">
        <v>60</v>
      </c>
      <c r="E93" s="24">
        <v>1</v>
      </c>
      <c r="F93" s="24">
        <v>2</v>
      </c>
      <c r="G93" s="24">
        <v>23</v>
      </c>
      <c r="H93" s="24">
        <v>27.5</v>
      </c>
      <c r="I93" s="24">
        <v>3.3</v>
      </c>
      <c r="J93" s="24">
        <v>5.2</v>
      </c>
      <c r="K93" s="24">
        <v>11.4</v>
      </c>
      <c r="L93" s="24">
        <v>13.9</v>
      </c>
      <c r="M93" s="24">
        <v>3</v>
      </c>
      <c r="N93" s="24">
        <v>3.2</v>
      </c>
      <c r="O93" s="24">
        <v>5</v>
      </c>
      <c r="P93" s="24">
        <v>13.2</v>
      </c>
      <c r="Q93" s="24" t="s">
        <v>81</v>
      </c>
    </row>
    <row r="94" spans="2:17" x14ac:dyDescent="0.45">
      <c r="B94" s="24">
        <v>82</v>
      </c>
      <c r="C94" s="24">
        <v>37</v>
      </c>
      <c r="D94" s="24">
        <v>40</v>
      </c>
      <c r="E94" s="24">
        <v>0</v>
      </c>
      <c r="F94" s="24">
        <v>1</v>
      </c>
      <c r="G94" s="24">
        <v>30</v>
      </c>
      <c r="H94" s="24">
        <v>30</v>
      </c>
      <c r="I94" s="24">
        <v>4</v>
      </c>
      <c r="J94" s="24">
        <v>5</v>
      </c>
      <c r="K94" s="24">
        <v>30</v>
      </c>
      <c r="L94" s="24">
        <v>30.7</v>
      </c>
      <c r="M94" s="24">
        <v>3</v>
      </c>
      <c r="N94" s="24">
        <v>3</v>
      </c>
      <c r="O94" s="24">
        <v>4</v>
      </c>
      <c r="P94" s="24">
        <v>8</v>
      </c>
      <c r="Q94" s="24" t="s">
        <v>82</v>
      </c>
    </row>
    <row r="95" spans="2:17" x14ac:dyDescent="0.45">
      <c r="B95" s="24">
        <v>83</v>
      </c>
      <c r="C95" s="24">
        <v>73</v>
      </c>
      <c r="D95" s="24">
        <v>85</v>
      </c>
      <c r="E95" s="24">
        <v>2</v>
      </c>
      <c r="F95" s="24">
        <v>4</v>
      </c>
      <c r="G95" s="24">
        <v>30</v>
      </c>
      <c r="H95" s="24">
        <v>32.299999999999997</v>
      </c>
      <c r="I95" s="24">
        <v>3.6</v>
      </c>
      <c r="J95" s="24">
        <v>4.2</v>
      </c>
      <c r="K95" s="24">
        <v>24.4</v>
      </c>
      <c r="L95" s="24">
        <v>24.6</v>
      </c>
      <c r="M95" s="24">
        <v>6</v>
      </c>
      <c r="N95" s="24">
        <v>7</v>
      </c>
      <c r="O95" s="24">
        <v>7</v>
      </c>
      <c r="P95" s="24">
        <v>8.3000000000000007</v>
      </c>
      <c r="Q95" s="24" t="s">
        <v>75</v>
      </c>
    </row>
    <row r="96" spans="2:17" x14ac:dyDescent="0.45">
      <c r="B96" s="24">
        <v>84</v>
      </c>
      <c r="C96" s="24">
        <v>73</v>
      </c>
      <c r="D96" s="24">
        <v>85</v>
      </c>
      <c r="E96" s="24">
        <v>2</v>
      </c>
      <c r="F96" s="24">
        <v>4</v>
      </c>
      <c r="G96" s="24">
        <v>30</v>
      </c>
      <c r="H96" s="24">
        <v>32.299999999999997</v>
      </c>
      <c r="I96" s="24">
        <v>3.6</v>
      </c>
      <c r="J96" s="24">
        <v>4.2</v>
      </c>
      <c r="K96" s="24">
        <v>24.4</v>
      </c>
      <c r="L96" s="24">
        <v>24.6</v>
      </c>
      <c r="M96" s="24">
        <v>6</v>
      </c>
      <c r="N96" s="24">
        <v>7</v>
      </c>
      <c r="O96" s="24">
        <v>7</v>
      </c>
      <c r="P96" s="24">
        <v>8.3000000000000007</v>
      </c>
      <c r="Q96" s="24" t="s">
        <v>76</v>
      </c>
    </row>
    <row r="97" spans="1:18" x14ac:dyDescent="0.45">
      <c r="B97" s="24">
        <v>85</v>
      </c>
      <c r="C97" s="24">
        <v>73</v>
      </c>
      <c r="D97" s="24">
        <v>85</v>
      </c>
      <c r="E97" s="24">
        <v>2</v>
      </c>
      <c r="F97" s="24">
        <v>4</v>
      </c>
      <c r="G97" s="24">
        <v>30</v>
      </c>
      <c r="H97" s="24">
        <v>32.299999999999997</v>
      </c>
      <c r="I97" s="24">
        <v>3.6</v>
      </c>
      <c r="J97" s="24">
        <v>4.2</v>
      </c>
      <c r="K97" s="24">
        <v>24.4</v>
      </c>
      <c r="L97" s="24">
        <v>24.6</v>
      </c>
      <c r="M97" s="24">
        <v>6</v>
      </c>
      <c r="N97" s="24">
        <v>7</v>
      </c>
      <c r="O97" s="24">
        <v>7</v>
      </c>
      <c r="P97" s="24">
        <v>8.3000000000000007</v>
      </c>
      <c r="Q97" s="24" t="s">
        <v>75</v>
      </c>
    </row>
    <row r="98" spans="1:18" x14ac:dyDescent="0.45">
      <c r="B98" s="24">
        <v>86</v>
      </c>
      <c r="C98" s="24">
        <v>73</v>
      </c>
      <c r="D98" s="24">
        <v>85</v>
      </c>
      <c r="E98" s="24">
        <v>2</v>
      </c>
      <c r="F98" s="24">
        <v>4</v>
      </c>
      <c r="G98" s="24">
        <v>30</v>
      </c>
      <c r="H98" s="24">
        <v>32.299999999999997</v>
      </c>
      <c r="I98" s="24">
        <v>3.6</v>
      </c>
      <c r="J98" s="24">
        <v>4.2</v>
      </c>
      <c r="K98" s="24">
        <v>24.4</v>
      </c>
      <c r="L98" s="24">
        <v>24.6</v>
      </c>
      <c r="M98" s="24">
        <v>6</v>
      </c>
      <c r="N98" s="24">
        <v>7</v>
      </c>
      <c r="O98" s="24">
        <v>7</v>
      </c>
      <c r="P98" s="24">
        <v>8.3000000000000007</v>
      </c>
      <c r="Q98" s="24" t="s">
        <v>76</v>
      </c>
    </row>
    <row r="99" spans="1:18" x14ac:dyDescent="0.45">
      <c r="B99" s="24">
        <v>87</v>
      </c>
      <c r="C99" s="24">
        <v>37</v>
      </c>
      <c r="D99" s="24">
        <v>47.5</v>
      </c>
      <c r="E99" s="24">
        <v>0</v>
      </c>
      <c r="F99" s="24">
        <v>1</v>
      </c>
      <c r="G99" s="24">
        <v>30</v>
      </c>
      <c r="H99" s="24">
        <v>38.299999999999997</v>
      </c>
      <c r="I99" s="24">
        <v>4</v>
      </c>
      <c r="J99" s="24">
        <v>5.7</v>
      </c>
      <c r="K99" s="24">
        <v>30</v>
      </c>
      <c r="L99" s="24">
        <v>36.1</v>
      </c>
      <c r="M99" s="24">
        <v>3</v>
      </c>
      <c r="N99" s="24">
        <v>3.5</v>
      </c>
      <c r="O99" s="24">
        <v>4</v>
      </c>
      <c r="P99" s="24">
        <v>5.3</v>
      </c>
      <c r="Q99" s="24" t="s">
        <v>75</v>
      </c>
    </row>
    <row r="100" spans="1:18" ht="14.25" x14ac:dyDescent="0.45">
      <c r="A100"/>
      <c r="B100" s="43" t="s">
        <v>87</v>
      </c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/>
    </row>
    <row r="101" spans="1:18" ht="14.25" x14ac:dyDescent="0.4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</row>
    <row r="102" spans="1:18" ht="21.6" customHeight="1" x14ac:dyDescent="0.45">
      <c r="B102" s="40" t="s">
        <v>69</v>
      </c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/>
    </row>
    <row r="103" spans="1:18" ht="16.25" customHeight="1" x14ac:dyDescent="0.45">
      <c r="B103" s="41" t="s">
        <v>72</v>
      </c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/>
    </row>
    <row r="104" spans="1:18" ht="24.6" customHeight="1" x14ac:dyDescent="0.45">
      <c r="B104" s="42" t="s">
        <v>57</v>
      </c>
      <c r="C104" s="42" t="s">
        <v>58</v>
      </c>
      <c r="D104" s="42"/>
      <c r="E104" s="39" t="s">
        <v>61</v>
      </c>
      <c r="F104" s="39" t="s">
        <v>62</v>
      </c>
      <c r="G104" s="39" t="s">
        <v>63</v>
      </c>
      <c r="H104" s="39"/>
      <c r="I104" s="39" t="s">
        <v>64</v>
      </c>
      <c r="J104" s="39"/>
      <c r="K104" s="39" t="s">
        <v>65</v>
      </c>
      <c r="L104" s="39"/>
      <c r="M104" s="39" t="s">
        <v>66</v>
      </c>
      <c r="N104" s="39"/>
      <c r="O104" s="39" t="s">
        <v>67</v>
      </c>
      <c r="P104" s="39"/>
      <c r="Q104" s="23" t="s">
        <v>68</v>
      </c>
    </row>
    <row r="105" spans="1:18" ht="15.6" customHeight="1" x14ac:dyDescent="0.45">
      <c r="B105" s="42"/>
      <c r="C105" s="23" t="s">
        <v>59</v>
      </c>
      <c r="D105" s="23" t="s">
        <v>60</v>
      </c>
      <c r="E105" s="39"/>
      <c r="F105" s="39"/>
      <c r="G105" s="23" t="s">
        <v>59</v>
      </c>
      <c r="H105" s="23" t="s">
        <v>60</v>
      </c>
      <c r="I105" s="23" t="s">
        <v>59</v>
      </c>
      <c r="J105" s="23" t="s">
        <v>60</v>
      </c>
      <c r="K105" s="23" t="s">
        <v>59</v>
      </c>
      <c r="L105" s="23" t="s">
        <v>60</v>
      </c>
      <c r="M105" s="23" t="s">
        <v>59</v>
      </c>
      <c r="N105" s="23" t="s">
        <v>60</v>
      </c>
      <c r="O105" s="23" t="s">
        <v>59</v>
      </c>
      <c r="P105" s="23" t="s">
        <v>60</v>
      </c>
      <c r="Q105" s="23" t="s">
        <v>84</v>
      </c>
    </row>
    <row r="106" spans="1:18" x14ac:dyDescent="0.45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</row>
    <row r="107" spans="1:18" ht="14.25" x14ac:dyDescent="0.45">
      <c r="B107" s="25">
        <v>88</v>
      </c>
      <c r="C107" s="24">
        <v>73</v>
      </c>
      <c r="D107" s="24">
        <v>85</v>
      </c>
      <c r="E107" s="24">
        <v>2</v>
      </c>
      <c r="F107" s="24">
        <v>4</v>
      </c>
      <c r="G107" s="24">
        <v>30</v>
      </c>
      <c r="H107" s="24">
        <v>32.299999999999997</v>
      </c>
      <c r="I107" s="24">
        <v>3.6</v>
      </c>
      <c r="J107" s="24">
        <v>4.2</v>
      </c>
      <c r="K107" s="24">
        <v>24.4</v>
      </c>
      <c r="L107" s="24">
        <v>24.6</v>
      </c>
      <c r="M107" s="24">
        <v>6</v>
      </c>
      <c r="N107" s="24">
        <v>7</v>
      </c>
      <c r="O107" s="24">
        <v>7</v>
      </c>
      <c r="P107" s="24">
        <v>8.1999999999999993</v>
      </c>
      <c r="Q107" s="24" t="s">
        <v>76</v>
      </c>
    </row>
    <row r="108" spans="1:18" ht="14.25" x14ac:dyDescent="0.45">
      <c r="B108" s="25">
        <v>89</v>
      </c>
      <c r="C108" s="24">
        <v>45</v>
      </c>
      <c r="D108" s="24">
        <v>58.7</v>
      </c>
      <c r="E108" s="24">
        <v>1</v>
      </c>
      <c r="F108" s="24">
        <v>2</v>
      </c>
      <c r="G108" s="24">
        <v>23</v>
      </c>
      <c r="H108" s="24">
        <v>29.9</v>
      </c>
      <c r="I108" s="24">
        <v>3.3</v>
      </c>
      <c r="J108" s="24">
        <v>3.9</v>
      </c>
      <c r="K108" s="24">
        <v>11.4</v>
      </c>
      <c r="L108" s="24">
        <v>11.8</v>
      </c>
      <c r="M108" s="24">
        <v>3</v>
      </c>
      <c r="N108" s="24">
        <v>3</v>
      </c>
      <c r="O108" s="24">
        <v>5</v>
      </c>
      <c r="P108" s="24">
        <v>7.6</v>
      </c>
      <c r="Q108" s="24" t="s">
        <v>76</v>
      </c>
    </row>
    <row r="109" spans="1:18" ht="14.25" x14ac:dyDescent="0.45">
      <c r="B109" s="25">
        <v>90</v>
      </c>
      <c r="C109" s="24">
        <v>63</v>
      </c>
      <c r="D109" s="24">
        <v>81</v>
      </c>
      <c r="E109" s="24">
        <v>2</v>
      </c>
      <c r="F109" s="24">
        <v>3</v>
      </c>
      <c r="G109" s="24">
        <v>28</v>
      </c>
      <c r="H109" s="24">
        <v>31.4</v>
      </c>
      <c r="I109" s="24">
        <v>3.6</v>
      </c>
      <c r="J109" s="24">
        <v>4.0999999999999996</v>
      </c>
      <c r="K109" s="24">
        <v>20.100000000000001</v>
      </c>
      <c r="L109" s="24">
        <v>22.8</v>
      </c>
      <c r="M109" s="24">
        <v>5</v>
      </c>
      <c r="N109" s="24">
        <v>5</v>
      </c>
      <c r="O109" s="24">
        <v>6</v>
      </c>
      <c r="P109" s="24">
        <v>7.5</v>
      </c>
      <c r="Q109" s="24" t="s">
        <v>78</v>
      </c>
    </row>
    <row r="110" spans="1:18" ht="14.25" x14ac:dyDescent="0.45">
      <c r="B110" s="25">
        <v>91</v>
      </c>
      <c r="C110" s="24">
        <v>63</v>
      </c>
      <c r="D110" s="24">
        <v>81</v>
      </c>
      <c r="E110" s="24">
        <v>2</v>
      </c>
      <c r="F110" s="24">
        <v>3</v>
      </c>
      <c r="G110" s="24">
        <v>28</v>
      </c>
      <c r="H110" s="24">
        <v>30.1</v>
      </c>
      <c r="I110" s="24">
        <v>3.6</v>
      </c>
      <c r="J110" s="24">
        <v>4.4000000000000004</v>
      </c>
      <c r="K110" s="24">
        <v>20.100000000000001</v>
      </c>
      <c r="L110" s="24">
        <v>22.4</v>
      </c>
      <c r="M110" s="24">
        <v>5</v>
      </c>
      <c r="N110" s="24">
        <v>5</v>
      </c>
      <c r="O110" s="24">
        <v>6</v>
      </c>
      <c r="P110" s="24">
        <v>7.5</v>
      </c>
      <c r="Q110" s="24" t="s">
        <v>77</v>
      </c>
    </row>
    <row r="111" spans="1:18" ht="14.25" x14ac:dyDescent="0.45">
      <c r="B111" s="25">
        <v>92</v>
      </c>
      <c r="C111" s="24">
        <v>63</v>
      </c>
      <c r="D111" s="24">
        <v>77</v>
      </c>
      <c r="E111" s="24">
        <v>2</v>
      </c>
      <c r="F111" s="24">
        <v>3</v>
      </c>
      <c r="G111" s="24">
        <v>28</v>
      </c>
      <c r="H111" s="24">
        <v>31.7</v>
      </c>
      <c r="I111" s="24">
        <v>3.6</v>
      </c>
      <c r="J111" s="24">
        <v>3.6</v>
      </c>
      <c r="K111" s="24">
        <v>20.100000000000001</v>
      </c>
      <c r="L111" s="24">
        <v>20.100000000000001</v>
      </c>
      <c r="M111" s="24">
        <v>5</v>
      </c>
      <c r="N111" s="24">
        <v>5</v>
      </c>
      <c r="O111" s="24">
        <v>6</v>
      </c>
      <c r="P111" s="24">
        <v>7.2</v>
      </c>
      <c r="Q111" s="24" t="s">
        <v>79</v>
      </c>
    </row>
    <row r="112" spans="1:18" ht="14.25" x14ac:dyDescent="0.45">
      <c r="B112" s="25">
        <v>93</v>
      </c>
      <c r="C112" s="24">
        <v>90</v>
      </c>
      <c r="D112" s="24">
        <v>104</v>
      </c>
      <c r="E112" s="24">
        <v>3</v>
      </c>
      <c r="F112" s="24">
        <v>5</v>
      </c>
      <c r="G112" s="24">
        <v>34</v>
      </c>
      <c r="H112" s="24">
        <v>34.1</v>
      </c>
      <c r="I112" s="24">
        <v>3.8</v>
      </c>
      <c r="J112" s="24">
        <v>5.3</v>
      </c>
      <c r="K112" s="24">
        <v>31.5</v>
      </c>
      <c r="L112" s="24">
        <v>36.6</v>
      </c>
      <c r="M112" s="24">
        <v>9</v>
      </c>
      <c r="N112" s="24">
        <v>9</v>
      </c>
      <c r="O112" s="24">
        <v>9</v>
      </c>
      <c r="P112" s="24">
        <v>9</v>
      </c>
      <c r="Q112" s="24" t="s">
        <v>77</v>
      </c>
    </row>
    <row r="113" spans="2:17" ht="14.25" x14ac:dyDescent="0.45">
      <c r="B113" s="25">
        <v>94</v>
      </c>
      <c r="C113" s="24">
        <v>45</v>
      </c>
      <c r="D113" s="24">
        <v>63</v>
      </c>
      <c r="E113" s="24">
        <v>1</v>
      </c>
      <c r="F113" s="24">
        <v>2</v>
      </c>
      <c r="G113" s="24">
        <v>23</v>
      </c>
      <c r="H113" s="24">
        <v>26.3</v>
      </c>
      <c r="I113" s="24">
        <v>3.3</v>
      </c>
      <c r="J113" s="24">
        <v>4.0999999999999996</v>
      </c>
      <c r="K113" s="24">
        <v>11.4</v>
      </c>
      <c r="L113" s="24">
        <v>12.7</v>
      </c>
      <c r="M113" s="24">
        <v>3</v>
      </c>
      <c r="N113" s="24">
        <v>3</v>
      </c>
      <c r="O113" s="24">
        <v>5</v>
      </c>
      <c r="P113" s="24">
        <v>8</v>
      </c>
      <c r="Q113" s="24" t="s">
        <v>73</v>
      </c>
    </row>
    <row r="114" spans="2:17" ht="14.25" x14ac:dyDescent="0.45">
      <c r="B114" s="25">
        <v>95</v>
      </c>
      <c r="C114" s="24">
        <v>73</v>
      </c>
      <c r="D114" s="24">
        <v>85</v>
      </c>
      <c r="E114" s="24">
        <v>2</v>
      </c>
      <c r="F114" s="24">
        <v>4</v>
      </c>
      <c r="G114" s="24">
        <v>30</v>
      </c>
      <c r="H114" s="24">
        <v>31.2</v>
      </c>
      <c r="I114" s="24">
        <v>3.6</v>
      </c>
      <c r="J114" s="24">
        <v>4</v>
      </c>
      <c r="K114" s="24">
        <v>24.4</v>
      </c>
      <c r="L114" s="24">
        <v>24.6</v>
      </c>
      <c r="M114" s="24">
        <v>6</v>
      </c>
      <c r="N114" s="24">
        <v>7</v>
      </c>
      <c r="O114" s="24">
        <v>7</v>
      </c>
      <c r="P114" s="24">
        <v>8.8000000000000007</v>
      </c>
      <c r="Q114" s="24" t="s">
        <v>73</v>
      </c>
    </row>
    <row r="115" spans="2:17" ht="14.25" x14ac:dyDescent="0.45">
      <c r="B115" s="25">
        <v>96</v>
      </c>
      <c r="C115" s="24">
        <v>73</v>
      </c>
      <c r="D115" s="24">
        <v>85</v>
      </c>
      <c r="E115" s="24">
        <v>2</v>
      </c>
      <c r="F115" s="24">
        <v>4</v>
      </c>
      <c r="G115" s="24">
        <v>30</v>
      </c>
      <c r="H115" s="24">
        <v>31.2</v>
      </c>
      <c r="I115" s="24">
        <v>3.6</v>
      </c>
      <c r="J115" s="24">
        <v>4</v>
      </c>
      <c r="K115" s="24">
        <v>24.4</v>
      </c>
      <c r="L115" s="24">
        <v>24.6</v>
      </c>
      <c r="M115" s="24">
        <v>6</v>
      </c>
      <c r="N115" s="24">
        <v>7</v>
      </c>
      <c r="O115" s="24">
        <v>7</v>
      </c>
      <c r="P115" s="24">
        <v>8.8000000000000007</v>
      </c>
      <c r="Q115" s="24" t="s">
        <v>83</v>
      </c>
    </row>
    <row r="116" spans="2:17" ht="14.25" x14ac:dyDescent="0.45">
      <c r="B116" s="25">
        <v>97</v>
      </c>
      <c r="C116" s="24">
        <v>37</v>
      </c>
      <c r="D116" s="24">
        <v>47.5</v>
      </c>
      <c r="E116" s="24">
        <v>0</v>
      </c>
      <c r="F116" s="24">
        <v>1</v>
      </c>
      <c r="G116" s="24">
        <v>30</v>
      </c>
      <c r="H116" s="24">
        <v>38.299999999999997</v>
      </c>
      <c r="I116" s="24">
        <v>4</v>
      </c>
      <c r="J116" s="24">
        <v>5.7</v>
      </c>
      <c r="K116" s="24">
        <v>30</v>
      </c>
      <c r="L116" s="24">
        <v>36.1</v>
      </c>
      <c r="M116" s="24">
        <v>3</v>
      </c>
      <c r="N116" s="24">
        <v>3.5</v>
      </c>
      <c r="O116" s="24">
        <v>4</v>
      </c>
      <c r="P116" s="24">
        <v>5.3</v>
      </c>
      <c r="Q116" s="24" t="s">
        <v>75</v>
      </c>
    </row>
    <row r="117" spans="2:17" ht="14.25" x14ac:dyDescent="0.45">
      <c r="B117" s="25">
        <v>98</v>
      </c>
      <c r="C117" s="24">
        <v>73</v>
      </c>
      <c r="D117" s="24">
        <v>85</v>
      </c>
      <c r="E117" s="24">
        <v>2</v>
      </c>
      <c r="F117" s="24">
        <v>4</v>
      </c>
      <c r="G117" s="24">
        <v>30</v>
      </c>
      <c r="H117" s="24">
        <v>32.299999999999997</v>
      </c>
      <c r="I117" s="24">
        <v>3.6</v>
      </c>
      <c r="J117" s="24">
        <v>4.2</v>
      </c>
      <c r="K117" s="24">
        <v>24.4</v>
      </c>
      <c r="L117" s="24">
        <v>24.6</v>
      </c>
      <c r="M117" s="24">
        <v>6</v>
      </c>
      <c r="N117" s="24">
        <v>7</v>
      </c>
      <c r="O117" s="24">
        <v>7</v>
      </c>
      <c r="P117" s="24">
        <v>8.1999999999999993</v>
      </c>
      <c r="Q117" s="24" t="s">
        <v>76</v>
      </c>
    </row>
    <row r="118" spans="2:17" ht="14.25" x14ac:dyDescent="0.45">
      <c r="B118" s="25">
        <v>99</v>
      </c>
      <c r="C118" s="24">
        <v>45</v>
      </c>
      <c r="D118" s="24">
        <v>58.7</v>
      </c>
      <c r="E118" s="24">
        <v>1</v>
      </c>
      <c r="F118" s="24">
        <v>2</v>
      </c>
      <c r="G118" s="24">
        <v>23</v>
      </c>
      <c r="H118" s="24">
        <v>29.9</v>
      </c>
      <c r="I118" s="24">
        <v>3.3</v>
      </c>
      <c r="J118" s="24">
        <v>3.9</v>
      </c>
      <c r="K118" s="24">
        <v>11.4</v>
      </c>
      <c r="L118" s="24">
        <v>11.8</v>
      </c>
      <c r="M118" s="24">
        <v>3</v>
      </c>
      <c r="N118" s="24">
        <v>3</v>
      </c>
      <c r="O118" s="24">
        <v>5</v>
      </c>
      <c r="P118" s="24">
        <v>7.6</v>
      </c>
      <c r="Q118" s="24" t="s">
        <v>76</v>
      </c>
    </row>
    <row r="119" spans="2:17" ht="14.25" x14ac:dyDescent="0.45">
      <c r="B119" s="25">
        <v>100</v>
      </c>
      <c r="C119" s="24">
        <v>63</v>
      </c>
      <c r="D119" s="24">
        <v>81</v>
      </c>
      <c r="E119" s="24">
        <v>2</v>
      </c>
      <c r="F119" s="24">
        <v>3</v>
      </c>
      <c r="G119" s="24">
        <v>28</v>
      </c>
      <c r="H119" s="24">
        <v>31.4</v>
      </c>
      <c r="I119" s="24">
        <v>3.6</v>
      </c>
      <c r="J119" s="24">
        <v>4.0999999999999996</v>
      </c>
      <c r="K119" s="24">
        <v>20.100000000000001</v>
      </c>
      <c r="L119" s="24">
        <v>22.8</v>
      </c>
      <c r="M119" s="24">
        <v>5</v>
      </c>
      <c r="N119" s="24">
        <v>5</v>
      </c>
      <c r="O119" s="24">
        <v>6</v>
      </c>
      <c r="P119" s="24">
        <v>7.5</v>
      </c>
      <c r="Q119" s="24" t="s">
        <v>78</v>
      </c>
    </row>
    <row r="120" spans="2:17" ht="14.25" x14ac:dyDescent="0.45">
      <c r="B120" s="25">
        <v>101</v>
      </c>
      <c r="C120" s="24">
        <v>63</v>
      </c>
      <c r="D120" s="24">
        <v>81</v>
      </c>
      <c r="E120" s="24">
        <v>2</v>
      </c>
      <c r="F120" s="24">
        <v>3</v>
      </c>
      <c r="G120" s="24">
        <v>28</v>
      </c>
      <c r="H120" s="24">
        <v>30.1</v>
      </c>
      <c r="I120" s="24">
        <v>3.6</v>
      </c>
      <c r="J120" s="24">
        <v>4.4000000000000004</v>
      </c>
      <c r="K120" s="24">
        <v>20.100000000000001</v>
      </c>
      <c r="L120" s="24">
        <v>22.4</v>
      </c>
      <c r="M120" s="24">
        <v>5</v>
      </c>
      <c r="N120" s="24">
        <v>5</v>
      </c>
      <c r="O120" s="24">
        <v>6</v>
      </c>
      <c r="P120" s="24">
        <v>7.5</v>
      </c>
      <c r="Q120" s="24" t="s">
        <v>77</v>
      </c>
    </row>
    <row r="121" spans="2:17" ht="14.25" x14ac:dyDescent="0.45">
      <c r="B121" s="25">
        <v>102</v>
      </c>
      <c r="C121" s="24">
        <v>63</v>
      </c>
      <c r="D121" s="24">
        <v>77</v>
      </c>
      <c r="E121" s="24">
        <v>2</v>
      </c>
      <c r="F121" s="24">
        <v>3</v>
      </c>
      <c r="G121" s="24">
        <v>28</v>
      </c>
      <c r="H121" s="24">
        <v>31.7</v>
      </c>
      <c r="I121" s="24">
        <v>3.6</v>
      </c>
      <c r="J121" s="24">
        <v>3.6</v>
      </c>
      <c r="K121" s="24">
        <v>20.100000000000001</v>
      </c>
      <c r="L121" s="24">
        <v>20.100000000000001</v>
      </c>
      <c r="M121" s="24">
        <v>5</v>
      </c>
      <c r="N121" s="24">
        <v>5</v>
      </c>
      <c r="O121" s="24">
        <v>6</v>
      </c>
      <c r="P121" s="24">
        <v>7.2</v>
      </c>
      <c r="Q121" s="24" t="s">
        <v>79</v>
      </c>
    </row>
    <row r="122" spans="2:17" ht="14.25" x14ac:dyDescent="0.45">
      <c r="B122" s="25">
        <v>103</v>
      </c>
      <c r="C122" s="24">
        <v>90</v>
      </c>
      <c r="D122" s="24">
        <v>103</v>
      </c>
      <c r="E122" s="24">
        <v>3</v>
      </c>
      <c r="F122" s="24">
        <v>5</v>
      </c>
      <c r="G122" s="24">
        <v>34</v>
      </c>
      <c r="H122" s="24">
        <v>33.200000000000003</v>
      </c>
      <c r="I122" s="24">
        <v>3.8</v>
      </c>
      <c r="J122" s="24">
        <v>5.3</v>
      </c>
      <c r="K122" s="24">
        <v>31.5</v>
      </c>
      <c r="L122" s="24">
        <v>36.6</v>
      </c>
      <c r="M122" s="24">
        <v>9</v>
      </c>
      <c r="N122" s="24">
        <v>9</v>
      </c>
      <c r="O122" s="24">
        <v>9</v>
      </c>
      <c r="P122" s="24">
        <v>9</v>
      </c>
      <c r="Q122" s="24" t="s">
        <v>77</v>
      </c>
    </row>
    <row r="123" spans="2:17" ht="14.25" x14ac:dyDescent="0.45">
      <c r="B123" s="25">
        <v>104</v>
      </c>
      <c r="C123" s="24">
        <v>73</v>
      </c>
      <c r="D123" s="24">
        <v>85</v>
      </c>
      <c r="E123" s="24">
        <v>2</v>
      </c>
      <c r="F123" s="24">
        <v>4</v>
      </c>
      <c r="G123" s="24">
        <v>30</v>
      </c>
      <c r="H123" s="24">
        <v>31.2</v>
      </c>
      <c r="I123" s="24">
        <v>3.6</v>
      </c>
      <c r="J123" s="24">
        <v>4</v>
      </c>
      <c r="K123" s="24">
        <v>24.4</v>
      </c>
      <c r="L123" s="24">
        <v>24.6</v>
      </c>
      <c r="M123" s="24">
        <v>6</v>
      </c>
      <c r="N123" s="24">
        <v>7</v>
      </c>
      <c r="O123" s="24">
        <v>7</v>
      </c>
      <c r="P123" s="24">
        <v>8.8000000000000007</v>
      </c>
      <c r="Q123" s="24" t="s">
        <v>73</v>
      </c>
    </row>
    <row r="124" spans="2:17" ht="14.25" x14ac:dyDescent="0.45">
      <c r="B124" s="25">
        <v>105</v>
      </c>
      <c r="C124" s="24">
        <v>45</v>
      </c>
      <c r="D124" s="24">
        <v>60</v>
      </c>
      <c r="E124" s="24">
        <v>1</v>
      </c>
      <c r="F124" s="24">
        <v>2</v>
      </c>
      <c r="G124" s="24">
        <v>23</v>
      </c>
      <c r="H124" s="24">
        <v>29.1</v>
      </c>
      <c r="I124" s="24">
        <v>3.3</v>
      </c>
      <c r="J124" s="24">
        <v>3.8</v>
      </c>
      <c r="K124" s="24">
        <v>11.4</v>
      </c>
      <c r="L124" s="24">
        <v>13.4</v>
      </c>
      <c r="M124" s="24">
        <v>3</v>
      </c>
      <c r="N124" s="24">
        <v>3.1</v>
      </c>
      <c r="O124" s="24">
        <v>5</v>
      </c>
      <c r="P124" s="24">
        <v>8.8000000000000007</v>
      </c>
      <c r="Q124" s="24" t="s">
        <v>83</v>
      </c>
    </row>
    <row r="125" spans="2:17" ht="14.25" x14ac:dyDescent="0.45">
      <c r="B125" s="25">
        <v>106</v>
      </c>
      <c r="C125" s="24">
        <v>37</v>
      </c>
      <c r="D125" s="24">
        <v>47.5</v>
      </c>
      <c r="E125" s="24">
        <v>0</v>
      </c>
      <c r="F125" s="24">
        <v>1</v>
      </c>
      <c r="G125" s="24">
        <v>30</v>
      </c>
      <c r="H125" s="24">
        <v>38.299999999999997</v>
      </c>
      <c r="I125" s="24">
        <v>4</v>
      </c>
      <c r="J125" s="24">
        <v>5.7</v>
      </c>
      <c r="K125" s="24">
        <v>30</v>
      </c>
      <c r="L125" s="24">
        <v>36.1</v>
      </c>
      <c r="M125" s="24">
        <v>3</v>
      </c>
      <c r="N125" s="24">
        <v>3.5</v>
      </c>
      <c r="O125" s="24">
        <v>4</v>
      </c>
      <c r="P125" s="24">
        <v>5.3</v>
      </c>
      <c r="Q125" s="24" t="s">
        <v>75</v>
      </c>
    </row>
    <row r="126" spans="2:17" ht="14.25" x14ac:dyDescent="0.45">
      <c r="B126" s="25">
        <v>107</v>
      </c>
      <c r="C126" s="24">
        <v>45</v>
      </c>
      <c r="D126" s="24">
        <v>56</v>
      </c>
      <c r="E126" s="24">
        <v>1</v>
      </c>
      <c r="F126" s="24">
        <v>2</v>
      </c>
      <c r="G126" s="24">
        <v>23</v>
      </c>
      <c r="H126" s="24">
        <v>27.6</v>
      </c>
      <c r="I126" s="24">
        <v>3.3</v>
      </c>
      <c r="J126" s="24">
        <v>3.6</v>
      </c>
      <c r="K126" s="24">
        <v>11.4</v>
      </c>
      <c r="L126" s="24">
        <v>11.7</v>
      </c>
      <c r="M126" s="24">
        <v>3</v>
      </c>
      <c r="N126" s="24">
        <v>3</v>
      </c>
      <c r="O126" s="24">
        <v>5</v>
      </c>
      <c r="P126" s="24">
        <v>7</v>
      </c>
      <c r="Q126" s="24" t="s">
        <v>76</v>
      </c>
    </row>
    <row r="127" spans="2:17" ht="14.25" x14ac:dyDescent="0.45">
      <c r="B127" s="25">
        <v>108</v>
      </c>
      <c r="C127" s="24">
        <v>45</v>
      </c>
      <c r="D127" s="24">
        <v>58.7</v>
      </c>
      <c r="E127" s="24">
        <v>1</v>
      </c>
      <c r="F127" s="24">
        <v>2</v>
      </c>
      <c r="G127" s="24">
        <v>23</v>
      </c>
      <c r="H127" s="24">
        <v>29.9</v>
      </c>
      <c r="I127" s="24">
        <v>3.3</v>
      </c>
      <c r="J127" s="24">
        <v>3.9</v>
      </c>
      <c r="K127" s="24">
        <v>11.4</v>
      </c>
      <c r="L127" s="24">
        <v>11.8</v>
      </c>
      <c r="M127" s="24">
        <v>3</v>
      </c>
      <c r="N127" s="24">
        <v>3</v>
      </c>
      <c r="O127" s="24">
        <v>5</v>
      </c>
      <c r="P127" s="24">
        <v>7.6</v>
      </c>
      <c r="Q127" s="24" t="s">
        <v>76</v>
      </c>
    </row>
    <row r="128" spans="2:17" ht="14.25" x14ac:dyDescent="0.45">
      <c r="B128" s="25">
        <v>109</v>
      </c>
      <c r="C128" s="24">
        <v>63</v>
      </c>
      <c r="D128" s="24">
        <v>81</v>
      </c>
      <c r="E128" s="24">
        <v>2</v>
      </c>
      <c r="F128" s="24">
        <v>3</v>
      </c>
      <c r="G128" s="24">
        <v>28</v>
      </c>
      <c r="H128" s="24">
        <v>31.4</v>
      </c>
      <c r="I128" s="24">
        <v>3.6</v>
      </c>
      <c r="J128" s="24">
        <v>3.6</v>
      </c>
      <c r="K128" s="24">
        <v>20.100000000000001</v>
      </c>
      <c r="L128" s="24">
        <f>13.3+9.5</f>
        <v>22.8</v>
      </c>
      <c r="M128" s="24">
        <v>5</v>
      </c>
      <c r="N128" s="24">
        <v>5</v>
      </c>
      <c r="O128" s="24">
        <v>6</v>
      </c>
      <c r="P128" s="24">
        <v>7.5</v>
      </c>
      <c r="Q128" s="24" t="s">
        <v>83</v>
      </c>
    </row>
    <row r="129" spans="2:17" ht="14.25" x14ac:dyDescent="0.45">
      <c r="B129" s="25">
        <v>110</v>
      </c>
      <c r="C129" s="24">
        <v>63</v>
      </c>
      <c r="D129" s="24">
        <v>81</v>
      </c>
      <c r="E129" s="24">
        <v>2</v>
      </c>
      <c r="F129" s="24">
        <v>3</v>
      </c>
      <c r="G129" s="24">
        <v>28</v>
      </c>
      <c r="H129" s="24">
        <v>30.1</v>
      </c>
      <c r="I129" s="24">
        <v>3.6</v>
      </c>
      <c r="J129" s="24">
        <v>4.4000000000000004</v>
      </c>
      <c r="K129" s="24">
        <v>20.100000000000001</v>
      </c>
      <c r="L129" s="24">
        <f>13.5+8.9</f>
        <v>22.4</v>
      </c>
      <c r="M129" s="24">
        <v>5</v>
      </c>
      <c r="N129" s="24">
        <v>5</v>
      </c>
      <c r="O129" s="24">
        <v>6</v>
      </c>
      <c r="P129" s="24">
        <v>7.5</v>
      </c>
      <c r="Q129" s="24" t="s">
        <v>77</v>
      </c>
    </row>
    <row r="130" spans="2:17" ht="14.25" x14ac:dyDescent="0.45">
      <c r="B130" s="25">
        <v>111</v>
      </c>
      <c r="C130" s="24">
        <v>63</v>
      </c>
      <c r="D130" s="24">
        <v>77</v>
      </c>
      <c r="E130" s="24">
        <v>2</v>
      </c>
      <c r="F130" s="24">
        <v>3</v>
      </c>
      <c r="G130" s="24">
        <v>28</v>
      </c>
      <c r="H130" s="24">
        <v>31.7</v>
      </c>
      <c r="I130" s="24">
        <v>3.6</v>
      </c>
      <c r="J130" s="24">
        <v>3.6</v>
      </c>
      <c r="K130" s="24">
        <v>20.100000000000001</v>
      </c>
      <c r="L130" s="24">
        <v>20.100000000000001</v>
      </c>
      <c r="M130" s="24">
        <v>5</v>
      </c>
      <c r="N130" s="24">
        <v>5</v>
      </c>
      <c r="O130" s="24">
        <v>6</v>
      </c>
      <c r="P130" s="24">
        <v>7.2</v>
      </c>
      <c r="Q130" s="24" t="s">
        <v>77</v>
      </c>
    </row>
    <row r="131" spans="2:17" ht="14.25" x14ac:dyDescent="0.45">
      <c r="B131" s="25">
        <v>112</v>
      </c>
      <c r="C131" s="24">
        <v>73</v>
      </c>
      <c r="D131" s="24">
        <v>81</v>
      </c>
      <c r="E131" s="24">
        <v>2</v>
      </c>
      <c r="F131" s="24">
        <v>4</v>
      </c>
      <c r="G131" s="24">
        <v>30</v>
      </c>
      <c r="H131" s="24">
        <v>31.2</v>
      </c>
      <c r="I131" s="24">
        <v>3.6</v>
      </c>
      <c r="J131" s="24">
        <v>4</v>
      </c>
      <c r="K131" s="24">
        <v>24.4</v>
      </c>
      <c r="L131" s="24">
        <v>24.6</v>
      </c>
      <c r="M131" s="24">
        <v>6</v>
      </c>
      <c r="N131" s="24">
        <v>7</v>
      </c>
      <c r="O131" s="24">
        <v>7</v>
      </c>
      <c r="P131" s="24">
        <v>8.6</v>
      </c>
      <c r="Q131" s="24" t="s">
        <v>73</v>
      </c>
    </row>
    <row r="132" spans="2:17" ht="14.25" x14ac:dyDescent="0.45">
      <c r="B132" s="25">
        <v>113</v>
      </c>
      <c r="C132" s="24">
        <v>37</v>
      </c>
      <c r="D132" s="24">
        <v>47.5</v>
      </c>
      <c r="E132" s="24">
        <v>0</v>
      </c>
      <c r="F132" s="24">
        <v>1</v>
      </c>
      <c r="G132" s="24">
        <v>30</v>
      </c>
      <c r="H132" s="24">
        <v>38.299999999999997</v>
      </c>
      <c r="I132" s="24">
        <v>4</v>
      </c>
      <c r="J132" s="24">
        <v>5.7</v>
      </c>
      <c r="K132" s="24">
        <v>30</v>
      </c>
      <c r="L132" s="24">
        <v>36.1</v>
      </c>
      <c r="M132" s="24">
        <v>3</v>
      </c>
      <c r="N132" s="24">
        <v>3.5</v>
      </c>
      <c r="O132" s="24">
        <v>4</v>
      </c>
      <c r="P132" s="24">
        <v>5.3</v>
      </c>
      <c r="Q132" s="24" t="s">
        <v>75</v>
      </c>
    </row>
    <row r="133" spans="2:17" ht="14.25" x14ac:dyDescent="0.45">
      <c r="B133" s="25">
        <v>114</v>
      </c>
      <c r="C133" s="24">
        <v>45</v>
      </c>
      <c r="D133" s="24">
        <v>56</v>
      </c>
      <c r="E133" s="24">
        <v>1</v>
      </c>
      <c r="F133" s="24">
        <v>2</v>
      </c>
      <c r="G133" s="24">
        <v>23</v>
      </c>
      <c r="H133" s="24">
        <v>27.6</v>
      </c>
      <c r="I133" s="24">
        <v>3.3</v>
      </c>
      <c r="J133" s="24">
        <v>3.6</v>
      </c>
      <c r="K133" s="24">
        <v>11.4</v>
      </c>
      <c r="L133" s="24">
        <v>11.7</v>
      </c>
      <c r="M133" s="24">
        <v>3</v>
      </c>
      <c r="N133" s="24">
        <v>3</v>
      </c>
      <c r="O133" s="24">
        <v>5</v>
      </c>
      <c r="P133" s="24">
        <v>7</v>
      </c>
      <c r="Q133" s="24" t="s">
        <v>76</v>
      </c>
    </row>
    <row r="134" spans="2:17" ht="14.25" x14ac:dyDescent="0.45">
      <c r="B134" s="25">
        <v>115</v>
      </c>
      <c r="C134" s="24">
        <v>45</v>
      </c>
      <c r="D134" s="24">
        <v>58.7</v>
      </c>
      <c r="E134" s="24">
        <v>1</v>
      </c>
      <c r="F134" s="24">
        <v>2</v>
      </c>
      <c r="G134" s="24">
        <v>23</v>
      </c>
      <c r="H134" s="24">
        <v>29.9</v>
      </c>
      <c r="I134" s="24">
        <v>3.3</v>
      </c>
      <c r="J134" s="24">
        <v>3.9</v>
      </c>
      <c r="K134" s="24">
        <v>11.4</v>
      </c>
      <c r="L134" s="24">
        <v>11.8</v>
      </c>
      <c r="M134" s="24">
        <v>3</v>
      </c>
      <c r="N134" s="24">
        <v>3</v>
      </c>
      <c r="O134" s="24">
        <v>5</v>
      </c>
      <c r="P134" s="24">
        <v>7.6</v>
      </c>
      <c r="Q134" s="24" t="s">
        <v>76</v>
      </c>
    </row>
    <row r="135" spans="2:17" ht="14.25" x14ac:dyDescent="0.45">
      <c r="B135" s="25">
        <v>116</v>
      </c>
      <c r="C135" s="24">
        <v>63</v>
      </c>
      <c r="D135" s="24">
        <v>81</v>
      </c>
      <c r="E135" s="24">
        <v>2</v>
      </c>
      <c r="F135" s="24">
        <v>3</v>
      </c>
      <c r="G135" s="24">
        <v>28</v>
      </c>
      <c r="H135" s="24">
        <v>30.9</v>
      </c>
      <c r="I135" s="24">
        <v>3.6</v>
      </c>
      <c r="J135" s="24">
        <v>4.0999999999999996</v>
      </c>
      <c r="K135" s="24">
        <v>20.100000000000001</v>
      </c>
      <c r="L135" s="24">
        <f>13.3+9.5</f>
        <v>22.8</v>
      </c>
      <c r="M135" s="24">
        <v>5</v>
      </c>
      <c r="N135" s="24">
        <v>5</v>
      </c>
      <c r="O135" s="24">
        <v>6</v>
      </c>
      <c r="P135" s="24">
        <v>7.5</v>
      </c>
      <c r="Q135" s="24" t="s">
        <v>85</v>
      </c>
    </row>
    <row r="136" spans="2:17" ht="14.25" x14ac:dyDescent="0.45">
      <c r="B136" s="25">
        <v>117</v>
      </c>
      <c r="C136" s="24">
        <v>73</v>
      </c>
      <c r="D136" s="24">
        <v>81</v>
      </c>
      <c r="E136" s="24">
        <v>2</v>
      </c>
      <c r="F136" s="24">
        <v>4</v>
      </c>
      <c r="G136" s="24">
        <v>30</v>
      </c>
      <c r="H136" s="24">
        <v>31.2</v>
      </c>
      <c r="I136" s="24">
        <v>3.6</v>
      </c>
      <c r="J136" s="24">
        <v>4.2</v>
      </c>
      <c r="K136" s="24">
        <v>24.4</v>
      </c>
      <c r="L136" s="24">
        <v>24.6</v>
      </c>
      <c r="M136" s="24">
        <v>6</v>
      </c>
      <c r="N136" s="24">
        <v>7</v>
      </c>
      <c r="O136" s="24">
        <v>7</v>
      </c>
      <c r="P136" s="24">
        <v>8.8000000000000007</v>
      </c>
      <c r="Q136" s="24" t="s">
        <v>73</v>
      </c>
    </row>
    <row r="137" spans="2:17" ht="19.25" customHeight="1" x14ac:dyDescent="0.45">
      <c r="B137" s="25">
        <v>118</v>
      </c>
      <c r="C137" s="24">
        <v>37</v>
      </c>
      <c r="D137" s="24">
        <v>47.5</v>
      </c>
      <c r="E137" s="24">
        <v>0</v>
      </c>
      <c r="F137" s="24">
        <v>1</v>
      </c>
      <c r="G137" s="24">
        <v>30</v>
      </c>
      <c r="H137" s="24">
        <v>38.299999999999997</v>
      </c>
      <c r="I137" s="24">
        <v>4</v>
      </c>
      <c r="J137" s="24">
        <v>5.7</v>
      </c>
      <c r="K137" s="24">
        <v>30</v>
      </c>
      <c r="L137" s="24">
        <v>36.1</v>
      </c>
      <c r="M137" s="24">
        <v>3</v>
      </c>
      <c r="N137" s="24">
        <v>3.5</v>
      </c>
      <c r="O137" s="24">
        <v>4</v>
      </c>
      <c r="P137" s="24">
        <v>5.3</v>
      </c>
      <c r="Q137" s="24" t="s">
        <v>75</v>
      </c>
    </row>
    <row r="138" spans="2:17" ht="28.8" customHeight="1" x14ac:dyDescent="0.45">
      <c r="B138" s="25">
        <v>119</v>
      </c>
      <c r="C138" s="24"/>
      <c r="D138" s="24">
        <v>164</v>
      </c>
      <c r="E138" s="24">
        <v>4</v>
      </c>
      <c r="F138" s="24">
        <v>8</v>
      </c>
      <c r="G138" s="24"/>
      <c r="H138" s="24">
        <v>45.8</v>
      </c>
      <c r="I138" s="24"/>
      <c r="J138" s="24">
        <v>6.4</v>
      </c>
      <c r="K138" s="24"/>
      <c r="L138" s="24">
        <f>20+17.6+18.6+11.7</f>
        <v>67.900000000000006</v>
      </c>
      <c r="M138" s="24">
        <v>9</v>
      </c>
      <c r="N138" s="24">
        <f>3.5+3.3+2.5</f>
        <v>9.3000000000000007</v>
      </c>
      <c r="O138" s="24">
        <v>9</v>
      </c>
      <c r="P138" s="24">
        <v>71.5</v>
      </c>
      <c r="Q138" s="30" t="s">
        <v>86</v>
      </c>
    </row>
    <row r="139" spans="2:17" ht="29.45" customHeight="1" x14ac:dyDescent="0.45">
      <c r="B139" s="25">
        <v>120</v>
      </c>
      <c r="C139" s="24"/>
      <c r="D139" s="24">
        <v>164</v>
      </c>
      <c r="E139" s="24">
        <v>4</v>
      </c>
      <c r="F139" s="24">
        <v>8</v>
      </c>
      <c r="G139" s="24"/>
      <c r="H139" s="24">
        <v>45.8</v>
      </c>
      <c r="I139" s="24"/>
      <c r="J139" s="24">
        <v>6.4</v>
      </c>
      <c r="K139" s="24"/>
      <c r="L139" s="24">
        <f>20+17.6+18.6+11.7</f>
        <v>67.900000000000006</v>
      </c>
      <c r="M139" s="24">
        <v>9</v>
      </c>
      <c r="N139" s="24">
        <f>3.5+3.3+2.5</f>
        <v>9.3000000000000007</v>
      </c>
      <c r="O139" s="24">
        <v>9</v>
      </c>
      <c r="P139" s="24">
        <v>71.5</v>
      </c>
      <c r="Q139" s="30" t="s">
        <v>86</v>
      </c>
    </row>
    <row r="140" spans="2:17" x14ac:dyDescent="0.4">
      <c r="B140" s="43" t="s">
        <v>87</v>
      </c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</row>
  </sheetData>
  <mergeCells count="36">
    <mergeCell ref="F104:F105"/>
    <mergeCell ref="B50:Q50"/>
    <mergeCell ref="B100:Q100"/>
    <mergeCell ref="B140:Q140"/>
    <mergeCell ref="G54:H54"/>
    <mergeCell ref="B54:B55"/>
    <mergeCell ref="C54:D54"/>
    <mergeCell ref="E54:E55"/>
    <mergeCell ref="F54:F55"/>
    <mergeCell ref="B1:Q1"/>
    <mergeCell ref="B2:Q2"/>
    <mergeCell ref="G104:H104"/>
    <mergeCell ref="I104:J104"/>
    <mergeCell ref="K104:L104"/>
    <mergeCell ref="M104:N104"/>
    <mergeCell ref="O104:P104"/>
    <mergeCell ref="B102:Q102"/>
    <mergeCell ref="B103:Q103"/>
    <mergeCell ref="K54:L54"/>
    <mergeCell ref="M54:N54"/>
    <mergeCell ref="O54:P54"/>
    <mergeCell ref="B104:B105"/>
    <mergeCell ref="C104:D104"/>
    <mergeCell ref="E104:E105"/>
    <mergeCell ref="I54:J54"/>
    <mergeCell ref="G3:H3"/>
    <mergeCell ref="I3:J3"/>
    <mergeCell ref="K3:L3"/>
    <mergeCell ref="B52:Q52"/>
    <mergeCell ref="B53:Q53"/>
    <mergeCell ref="M3:N3"/>
    <mergeCell ref="O3:P3"/>
    <mergeCell ref="C3:D3"/>
    <mergeCell ref="B3:B4"/>
    <mergeCell ref="E3:E4"/>
    <mergeCell ref="F3:F4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D3567AC98F014892C4C9A49E9B98AC" ma:contentTypeVersion="17" ma:contentTypeDescription="Create a new document." ma:contentTypeScope="" ma:versionID="b86b1b18a031a3145b6b17a984eb4400">
  <xsd:schema xmlns:xsd="http://www.w3.org/2001/XMLSchema" xmlns:xs="http://www.w3.org/2001/XMLSchema" xmlns:p="http://schemas.microsoft.com/office/2006/metadata/properties" xmlns:ns2="1fd3ae3b-f4fa-4e2e-9c4e-2f8637a95ddc" xmlns:ns3="5e8c2bcd-f7e1-4a7b-a7b2-7611d9d2f3c5" targetNamespace="http://schemas.microsoft.com/office/2006/metadata/properties" ma:root="true" ma:fieldsID="1e6619c9f15709486c6dc764edb78d8e" ns2:_="" ns3:_="">
    <xsd:import namespace="1fd3ae3b-f4fa-4e2e-9c4e-2f8637a95ddc"/>
    <xsd:import namespace="5e8c2bcd-f7e1-4a7b-a7b2-7611d9d2f3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d3ae3b-f4fa-4e2e-9c4e-2f8637a95d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600577b-1111-4f98-aa14-bc1f7d9a8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8c2bcd-f7e1-4a7b-a7b2-7611d9d2f3c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5d118a7-b721-4603-9c7b-0a8d6a0aacbf}" ma:internalName="TaxCatchAll" ma:showField="CatchAllData" ma:web="5e8c2bcd-f7e1-4a7b-a7b2-7611d9d2f3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d3ae3b-f4fa-4e2e-9c4e-2f8637a95ddc">
      <Terms xmlns="http://schemas.microsoft.com/office/infopath/2007/PartnerControls"/>
    </lcf76f155ced4ddcb4097134ff3c332f>
    <TaxCatchAll xmlns="5e8c2bcd-f7e1-4a7b-a7b2-7611d9d2f3c5" xsi:nil="true"/>
  </documentManagement>
</p:properties>
</file>

<file path=customXml/itemProps1.xml><?xml version="1.0" encoding="utf-8"?>
<ds:datastoreItem xmlns:ds="http://schemas.openxmlformats.org/officeDocument/2006/customXml" ds:itemID="{EC5ED41B-AF82-4B5D-90BB-C4305703D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C4A4F2-B5B5-4C54-BC9B-71649B7597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d3ae3b-f4fa-4e2e-9c4e-2f8637a95ddc"/>
    <ds:schemaRef ds:uri="5e8c2bcd-f7e1-4a7b-a7b2-7611d9d2f3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3F2B96-4FE1-4F54-BB88-17D7EF051E6A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5e8c2bcd-f7e1-4a7b-a7b2-7611d9d2f3c5"/>
    <ds:schemaRef ds:uri="1fd3ae3b-f4fa-4e2e-9c4e-2f8637a95ddc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OVERALL</vt:lpstr>
      <vt:lpstr>HA</vt:lpstr>
      <vt:lpstr>HA!Print_Area</vt:lpstr>
      <vt:lpstr>OVERALL!Print_Area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Shyamalima Buragohain</dc:creator>
  <cp:lastModifiedBy>Mark Whelan</cp:lastModifiedBy>
  <cp:lastPrinted>2023-11-21T15:05:41Z</cp:lastPrinted>
  <dcterms:created xsi:type="dcterms:W3CDTF">2023-06-28T09:53:33Z</dcterms:created>
  <dcterms:modified xsi:type="dcterms:W3CDTF">2023-11-21T15:07:05Z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0x01010005D3567AC98F014892C4C9A49E9B98AC</vt:lpwstr>
  </property>
  <property fmtid="{D5CDD505-2E9C-101B-9397-08002B2CF9AE}" pid="3" name="MediaServiceImageTags">
    <vt:lpwstr/>
  </property>
</Properties>
</file>